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Vishrut\Desktop\24.07.2023\"/>
    </mc:Choice>
  </mc:AlternateContent>
  <xr:revisionPtr revIDLastSave="0" documentId="13_ncr:1_{69BBB5F4-AD1E-4F94-8FA8-98EAD33804F3}" xr6:coauthVersionLast="47" xr6:coauthVersionMax="47" xr10:uidLastSave="{00000000-0000-0000-0000-000000000000}"/>
  <bookViews>
    <workbookView xWindow="-108" yWindow="-108" windowWidth="23256" windowHeight="12456" tabRatio="637" xr2:uid="{00000000-000D-0000-FFFF-FFFF00000000}"/>
  </bookViews>
  <sheets>
    <sheet name="ABSTRACT SHEET" sheetId="6" r:id="rId1"/>
    <sheet name="boq - toilet areas" sheetId="1" r:id="rId2"/>
    <sheet name="boq - plumbing work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5" l="1"/>
  <c r="C49" i="5"/>
  <c r="C48" i="5"/>
  <c r="C26" i="5"/>
  <c r="C20" i="5"/>
  <c r="C19" i="5"/>
  <c r="C18" i="5"/>
  <c r="C17" i="5"/>
  <c r="C16" i="5"/>
  <c r="C15" i="5"/>
  <c r="C14" i="5"/>
  <c r="C13" i="5"/>
  <c r="C12" i="5"/>
  <c r="C82" i="1"/>
  <c r="C80" i="1"/>
  <c r="C71" i="1"/>
  <c r="C68" i="1"/>
  <c r="C55" i="1"/>
  <c r="C51" i="1"/>
  <c r="C49" i="1"/>
  <c r="C47" i="1"/>
  <c r="C45" i="1"/>
  <c r="C43" i="1"/>
  <c r="C41" i="1"/>
  <c r="C39" i="1"/>
  <c r="C37" i="1"/>
  <c r="C35" i="1"/>
  <c r="C33" i="1"/>
  <c r="C29" i="1"/>
  <c r="C27" i="1"/>
  <c r="C25" i="1"/>
  <c r="C22" i="1"/>
  <c r="C20" i="1"/>
  <c r="C17" i="1"/>
  <c r="C7" i="1"/>
</calcChain>
</file>

<file path=xl/sharedStrings.xml><?xml version="1.0" encoding="utf-8"?>
<sst xmlns="http://schemas.openxmlformats.org/spreadsheetml/2006/main" count="206" uniqueCount="126">
  <si>
    <t>SR.NO</t>
  </si>
  <si>
    <t>DESCRIPTION</t>
  </si>
  <si>
    <t>UNIT</t>
  </si>
  <si>
    <t>QUANTITY</t>
  </si>
  <si>
    <t>RATE</t>
  </si>
  <si>
    <t>AMOUNT</t>
  </si>
  <si>
    <t>A</t>
  </si>
  <si>
    <t>WATERPROOFING WORKS</t>
  </si>
  <si>
    <t>TOILET AREAS</t>
  </si>
  <si>
    <t>SqM</t>
  </si>
  <si>
    <t>CuM</t>
  </si>
  <si>
    <t>Kg</t>
  </si>
  <si>
    <t>B</t>
  </si>
  <si>
    <t>C</t>
  </si>
  <si>
    <t>SQM</t>
  </si>
  <si>
    <t>D</t>
  </si>
  <si>
    <t>TILE WORKS</t>
  </si>
  <si>
    <t>Providing &amp; laying in position 18-19 mm thk of 150 mm height, mirror polished granite skirting (M/C and M/C polished) of approved shade for bottom skirting of toilet dados /staircase and other areas fixed with CM (1:3), joints filled with acrylic adhesive compound with matching pigment to provide uniform texture and finish, etc. complete as per drawing and as directed.</t>
  </si>
  <si>
    <t>Rmt</t>
  </si>
  <si>
    <t>PLUMBING WORKS</t>
  </si>
  <si>
    <t>Sq M</t>
  </si>
  <si>
    <t>100mm dia.</t>
  </si>
  <si>
    <t>75mm dia.</t>
  </si>
  <si>
    <t>50mm dia.</t>
  </si>
  <si>
    <t>Making holes of 6" in RCC slab,beam,chajja &amp; making good the same using core cutting machine etc complete as directed</t>
  </si>
  <si>
    <t>DOOR WORKS</t>
  </si>
  <si>
    <t>FABRICATION WORKS</t>
  </si>
  <si>
    <t>M.S. chequered plate with supporting M.S. structures as per design and specificatios for cable trench and working plate for in plumbing duct.</t>
  </si>
  <si>
    <t>PAINTING FOR DUCTS</t>
  </si>
  <si>
    <t>Providing and applying External paint  to duct wall and all plumbing pipes including schafolding and surface preparation after enssuring all joints made and plumbing hole leak proof.</t>
  </si>
  <si>
    <t>Nos</t>
  </si>
  <si>
    <t>TOTAL</t>
  </si>
  <si>
    <r>
      <rPr>
        <b/>
        <sz val="11"/>
        <color rgb="FF000000"/>
        <rFont val="Calibri"/>
        <family val="2"/>
        <scheme val="minor"/>
      </rPr>
      <t>Providing &amp; applying 12 mm thk. internal cement plaster</t>
    </r>
    <r>
      <rPr>
        <sz val="11"/>
        <color rgb="FF000000"/>
        <rFont val="Calibri"/>
        <family val="2"/>
        <scheme val="minor"/>
      </rPr>
      <t xml:space="preserve"> in C.M. 1:5 including waterproofing compound mixed in the proportion as per Manufacturer's recommendation to toilet walls upto required height to create proper finish &amp; level's before tiles fixing for dados including watering, curing,scaffolding, breacking, chipping etc. complete as directed.</t>
    </r>
  </si>
  <si>
    <t xml:space="preserve">SR NO </t>
  </si>
  <si>
    <t>RENOVATION AND REFURBISHMENT WORKS OF TOILETS AND BOXES AT WANKHEDE STADIUM</t>
  </si>
  <si>
    <t>BOQ FOR TOILET AREAS</t>
  </si>
  <si>
    <t>Smt</t>
  </si>
  <si>
    <t xml:space="preserve">WATER SUPPLY  </t>
  </si>
  <si>
    <t>Providing and fixing on walls/ ceiling/ floor uPVC pipe with necessary fittings, remaking good the demolished portion etc. complete. Including removing existing pipe line if necessary and conveying and stacking the same in PWD chowky or as directed
etc. complete.</t>
  </si>
  <si>
    <t>Making holes in block/brick masonry of any diameter (upto 300 mm max.) and making good the same in plumbing duct</t>
  </si>
  <si>
    <t>Breaking Zari to in wall to fix CPVC pipe as per pipe dia and reinstate the with M100 after testing.</t>
  </si>
  <si>
    <t xml:space="preserve">15 mm nominal bore </t>
  </si>
  <si>
    <t xml:space="preserve">20 mm nominal bore </t>
  </si>
  <si>
    <t xml:space="preserve">25 mm nominal bore </t>
  </si>
  <si>
    <t xml:space="preserve">32 mm nominal bore. </t>
  </si>
  <si>
    <t>40 mm nominal bore</t>
  </si>
  <si>
    <t xml:space="preserve">50 mm nominal bore </t>
  </si>
  <si>
    <t xml:space="preserve">65 mm nominal bore </t>
  </si>
  <si>
    <t xml:space="preserve">80 mm nominal bore </t>
  </si>
  <si>
    <t xml:space="preserve">100 mm nominal bore </t>
  </si>
  <si>
    <t xml:space="preserve">150 mm nominal bore </t>
  </si>
  <si>
    <t>SOIL DRAINAGE</t>
  </si>
  <si>
    <t xml:space="preserve">Supplying and fixing heavy quality uPVC Type B soil pipe  with G.I coated holder bat clamps  including Jointing solution as per manufaturer to required lengths etc. complete, including all tools and stackle and schafoldint etc completed </t>
  </si>
  <si>
    <t>RAIN WATER DRAINAGE</t>
  </si>
  <si>
    <t>Providing &amp; fixing  rain water outlet C.I grating  etc completed.</t>
  </si>
  <si>
    <t xml:space="preserve">Supplying and fixing heavy quality uPVC Type B  with G.I coated holder bat clamps  including Jointing solution as per manufaturer to required lengths etc. complete, including all tools and stackle and schafoldint etc completed 
</t>
  </si>
  <si>
    <t>150mm dia.</t>
  </si>
  <si>
    <t>200mm dia.</t>
  </si>
  <si>
    <t>300mm dia.</t>
  </si>
  <si>
    <t>DISMANTLING ITEMS</t>
  </si>
  <si>
    <r>
      <t xml:space="preserve">Supplying, laying and fixing heavy quality </t>
    </r>
    <r>
      <rPr>
        <b/>
        <sz val="11"/>
        <rFont val="Calibri"/>
        <family val="2"/>
        <scheme val="minor"/>
      </rPr>
      <t xml:space="preserve">CPVC SDR 11 pipes  Concealed </t>
    </r>
    <r>
      <rPr>
        <sz val="11"/>
        <rFont val="Calibri"/>
        <family val="2"/>
        <scheme val="minor"/>
      </rPr>
      <t>of approved brand confirm to ISI including necessary PVC heavy brass fittings such as elbows, tees reducing fittings, bends, unions, checknuts, couplings, etc. all ISI marked, fixed with long screws and heavy G.I. clamps</t>
    </r>
  </si>
  <si>
    <r>
      <t xml:space="preserve">Providing and fixing  gun metal </t>
    </r>
    <r>
      <rPr>
        <b/>
        <sz val="11"/>
        <rFont val="Calibri"/>
        <family val="2"/>
        <scheme val="minor"/>
      </rPr>
      <t>BALL/BUTTERFLY valve PN16</t>
    </r>
    <r>
      <rPr>
        <sz val="11"/>
        <rFont val="Calibri"/>
        <family val="2"/>
        <scheme val="minor"/>
      </rPr>
      <t xml:space="preserve"> with  of approved quality (screwed/flange end) :</t>
    </r>
  </si>
  <si>
    <r>
      <t xml:space="preserve">Providing and fixing C.I. double acting </t>
    </r>
    <r>
      <rPr>
        <b/>
        <sz val="11"/>
        <rFont val="Calibri"/>
        <family val="2"/>
        <scheme val="minor"/>
      </rPr>
      <t>air valve</t>
    </r>
    <r>
      <rPr>
        <sz val="11"/>
        <rFont val="Calibri"/>
        <family val="2"/>
        <scheme val="minor"/>
      </rPr>
      <t xml:space="preserve"> of approved  quality with bolts, nuts, rubber insertions etc. complete (The tail pieces, tapers etc if required will be paid separately) : 50 mm dia  </t>
    </r>
  </si>
  <si>
    <r>
      <t xml:space="preserve">Removing of </t>
    </r>
    <r>
      <rPr>
        <b/>
        <sz val="11"/>
        <rFont val="Calibri"/>
        <family val="2"/>
        <scheme val="minor"/>
      </rPr>
      <t>water closet, wash basin, shower, urinal, sink</t>
    </r>
    <r>
      <rPr>
        <sz val="11"/>
        <rFont val="Calibri"/>
        <family val="2"/>
        <scheme val="minor"/>
      </rPr>
      <t xml:space="preserve"> including fittings etc complete</t>
    </r>
  </si>
  <si>
    <r>
      <t xml:space="preserve">Removing </t>
    </r>
    <r>
      <rPr>
        <b/>
        <sz val="11"/>
        <rFont val="Calibri"/>
        <family val="2"/>
        <scheme val="minor"/>
      </rPr>
      <t>G.I. pipes internal exposed</t>
    </r>
    <r>
      <rPr>
        <sz val="11"/>
        <rFont val="Calibri"/>
        <family val="2"/>
        <scheme val="minor"/>
      </rPr>
      <t xml:space="preserve"> of any size including fittings etc complete</t>
    </r>
  </si>
  <si>
    <t>ABSTRACT SHEET</t>
  </si>
  <si>
    <t>CIVIL AND FINISHING AND INTERIOR WORKS (TOILET AREAS)</t>
  </si>
  <si>
    <t>GST @ 18%</t>
  </si>
  <si>
    <t>GRAND TOTAL</t>
  </si>
  <si>
    <t>BOQ FOR HVAC WORKS</t>
  </si>
  <si>
    <t>Supplying and fixing Concealed Flush Valve Complete with 32mm Size Control Cock &amp; 200mm Long Operating Lever of reputed brands with all consumables, fittings, labour, transport etc. as approved by Engineer In-charge  etc. complete in all respect. Fitings shall have provision of water flow regulation mechanism</t>
  </si>
  <si>
    <t>Supplying and fixing Waste coupling 32 mm size full thread with 130 mm height reputed brands with all consumables, fittings, labour, transport etc. as approved by Engineer In-charge  etc. complete in all respect. Fitings shall have provision of water flow regulation mechanism</t>
  </si>
  <si>
    <t xml:space="preserve">Supplying and fixing Bottle trap 32mm size with 300 mm and 190 mm long wall connection pipes and wall flange, reputed brands with all consumables, fittings, labour, transport etc. as approved by Engineer In-charge  etc. complete in all respect. Fitings shall have provision of water flow regulation mechanism </t>
  </si>
  <si>
    <t>Supplying and fixing angular stop cock with wall flange , reputed brands with all consumables, fittings, labour, transport etc. as approved by Engineer In-charge  etc. complete in all respect. Fitings shall have provision of water flow regulation mechanism</t>
  </si>
  <si>
    <t xml:space="preserve">Supplying and fixing Liquid Soap dispenser with ss bottle 0.75litre , reputed brands with all consumables, fittings, labour, transport etc. as approved by Engineer In-charge  etc. complete in all respect. </t>
  </si>
  <si>
    <t>Supply and fixing 600x900mm size best quality mirror of Modi make of thk. 6mm. With copper backing fixed to 8mm thk. Plywood sheet CP hooks, CP screws etc. complete.</t>
  </si>
  <si>
    <t>SANITARY Common Toilet</t>
  </si>
  <si>
    <t>MAKES-JAQUAR/HINDWARE/CERA</t>
  </si>
  <si>
    <t>Providing and fixing stainless steel 304 sink of size 2000 x 450 x 450 mm incluidng coupling, outlet pipe, elbow and 4 or 5 or 6 no bib tap with pressure controller and other necessary fitting, finishing etc. complete.</t>
  </si>
  <si>
    <t>Supplying and fixing Shower arm casted 190 mm Long flat shape for wall mounted showers with flange , reputed brands with all consumables, fittings, labour, transport etc. as approved by Engineer In-charge  etc. complete in all respect. Fitings shall have provision of water flow regulation mechanism as per Green building guidelines.</t>
  </si>
  <si>
    <t>Supplying and fixing Overhead shower 140mm dia round shape single flow with rubit cleaning sstem and flow restrictor 6.0 LPM at 3 bar pressure , reputed brands with all consumables, fittings, labour, transport etc. as approved by Engineer In-charge  etc. complete in all respect. Fittings shall have provision of water flow regulation mechanism</t>
  </si>
  <si>
    <t>Supplying and erecting midget type 3.0 litres instant type water heater of rustproof &amp; shockproof ABS plastic body, high grade SS inner tank &amp; 3kW heating element with corrosion &amp; hard water protection, with minimum 3 safety protections (i.e. thermostat &amp; thermal cut-out, function valve) complete with 6.5 bar pressure withstanding capacity 230/250V, 50Hz, A.C. supply with inlet and outlet, with 3 core PVC flexible copper wire leads duly
tested and marking sr. no. and date of erection complete.</t>
  </si>
  <si>
    <t>Supplying and fixing Hand shower (health faucet) with 8mm dia 1.2 meter long flexible tube and wall hook, reputed brands with all consumables, fittings, labour, transport etc. as approved by Engineer In-charge  etc. complete in all respect. Fitings shall have provision of water flow regulation mechanism</t>
  </si>
  <si>
    <t xml:space="preserve">Supplying and fixing 2way bib cock Complete reputed brands with all consumables, fittings, labour, transport etc. as approved by Engineer In-charge  etc. complete in all respect. </t>
  </si>
  <si>
    <t xml:space="preserve">Supplying and fixing Toilet Roll Holder reputed brands with all consumables, fittings, labour, transport etc. as approved by Engineer In-charge  etc. complete in all respect. </t>
  </si>
  <si>
    <t xml:space="preserve">Supplying and fixing Double coat hook reputed brands with all consumables, fittings, labour, transport etc. as approved by Engineer In-charge  etc. complete in all respect. </t>
  </si>
  <si>
    <r>
      <t xml:space="preserve">Providing and fixing white glazed </t>
    </r>
    <r>
      <rPr>
        <b/>
        <sz val="11"/>
        <rFont val="Calibri"/>
        <family val="2"/>
        <scheme val="minor"/>
      </rPr>
      <t>urinal</t>
    </r>
    <r>
      <rPr>
        <sz val="11"/>
        <rFont val="Calibri"/>
        <family val="2"/>
        <scheme val="minor"/>
      </rPr>
      <t xml:space="preserve"> with Pressmatic auto closing valve having flow rate up to 4.0 Litr/Minute of Jaquar/Cera/Hindware /Perryware or equivalent make with P.V.C. waste pipe with fitting arrangement etc.complete as directed by Engineer in charge.( Make shall conform to manufacturer's Green product and shall got approved from the Engineer In Charge.)</t>
    </r>
  </si>
  <si>
    <r>
      <t xml:space="preserve">Supplying and fixing Rimless, Blind Installation </t>
    </r>
    <r>
      <rPr>
        <b/>
        <sz val="11"/>
        <rFont val="Calibri"/>
        <family val="2"/>
        <scheme val="minor"/>
      </rPr>
      <t>wall hung WC</t>
    </r>
    <r>
      <rPr>
        <sz val="11"/>
        <rFont val="Calibri"/>
        <family val="2"/>
        <scheme val="minor"/>
      </rPr>
      <t xml:space="preserve"> with soft close slim seat cover of 2/4 litre, hinges,accessories set of reputed brands with all consumables, fittings, labour, transport etc. as approved by Engineer In-charge  etc. complete in all respect. Fitings shall have provision of water flow regulation mechanism.</t>
    </r>
  </si>
  <si>
    <r>
      <t xml:space="preserve">Supplying and fixing Aquamax internal part kit of thermostatic </t>
    </r>
    <r>
      <rPr>
        <b/>
        <sz val="11"/>
        <rFont val="Calibri"/>
        <family val="2"/>
        <scheme val="minor"/>
      </rPr>
      <t>shower mixer</t>
    </r>
    <r>
      <rPr>
        <sz val="11"/>
        <rFont val="Calibri"/>
        <family val="2"/>
        <scheme val="minor"/>
      </rPr>
      <t xml:space="preserve"> with 2 way diverter , reputed brands with all consumables, fittings, labour, transport etc. as approved by Engineer In-charge  etc. complete in all respect. Fittings shall have provision of water flow regulation mechanism</t>
    </r>
  </si>
  <si>
    <t>CUBICLES</t>
  </si>
  <si>
    <t>K</t>
  </si>
  <si>
    <t>FALSE CEILING</t>
  </si>
  <si>
    <t>Providing and laying in position 10 mm thk. Satin finished vitrified tiles in flooring (of approved shade), size of 600 x600 mm, laid in pattern with machine edge chamfered,cement mortar bedding upto 25 mm thk. in CM 1:4 including raking joints filled with acrylic adhesive compound with matching pigment to provide uniform texture and finish etc.complete as per drawing and as directed. ( Basic Rate of Tile-80/ sft)</t>
  </si>
  <si>
    <t>Providing and laying in position 10 mm thk. vetrified tiles of Providing and laying in position 10 mm thk. vetrified tiles of approved make in dado of approved shade, height upto 2400 mm, fixed on back coat of cement mortar, pasted with cement slurry or tile addessive, with proper level and alignment to match the layout pattern including raking joints filled with acrylic adhesive compound with matching pigment to provide uniform texture and finish,having top edge chamfered finished with wall finish flush groove of 6mm x 6 mm, etc. as including making cutouts for the sanitary fixtures and fittings and making good for the same complete as per drawing or as directed. Including breaking and require level plaster etc completed. Basic Rate of tile 80/sft.</t>
  </si>
  <si>
    <t>No.</t>
  </si>
  <si>
    <t>LM</t>
  </si>
  <si>
    <t>NO</t>
  </si>
  <si>
    <t>SET</t>
  </si>
  <si>
    <t>Providing and fixing 8 cm C.I. Nahani/multi nahani Trap/ clean out including C.I. grating bend and piece of C.I. pipe upto the outside face of the wall complete.</t>
  </si>
  <si>
    <r>
      <t xml:space="preserve">Supplying &amp; erecting </t>
    </r>
    <r>
      <rPr>
        <b/>
        <sz val="11"/>
        <rFont val="Calibri"/>
        <family val="2"/>
        <scheme val="minor"/>
      </rPr>
      <t>Butterfly motorised valve with low &amp; high float switches</t>
    </r>
    <r>
      <rPr>
        <sz val="11"/>
        <rFont val="Calibri"/>
        <family val="2"/>
        <scheme val="minor"/>
      </rPr>
      <t xml:space="preserve"> for over head tank domestic and flushing  with control panel including all accessories</t>
    </r>
  </si>
  <si>
    <r>
      <t xml:space="preserve">Surface preparation:
</t>
    </r>
    <r>
      <rPr>
        <sz val="11"/>
        <color rgb="FF000000"/>
        <rFont val="Calibri"/>
        <family val="2"/>
        <scheme val="minor"/>
      </rPr>
      <t xml:space="preserve">Break &amp; remove the existing waterproofing layer and reach upto RCC slab level followed by cleaning and preparation of surface with the help of wire brush and hand grinder. Remove all loose concrete, dust with air blower. Undulation in RCC slab surface, honeycombs, pin hones, imperfections should be chiselled to the sound substrate and repair with Polymer Modified Mortar. </t>
    </r>
  </si>
  <si>
    <r>
      <t xml:space="preserve">Waterproofing system for Floor areas and upto 300 mm height on the verticals:
</t>
    </r>
    <r>
      <rPr>
        <sz val="11"/>
        <color rgb="FF000000"/>
        <rFont val="Calibri"/>
        <family val="2"/>
        <scheme val="minor"/>
      </rPr>
      <t>Providing and applying two component high performance polymer modified cementitious waterproofing coating, having minimum thickness of 1.00 to 1.2 mm thickness, waterproofling membrane having properties elongation of 120%, Tensile strength 1 N/mm2 (As per ASTM D412), Shore A hardness of 60 (As per ASTM D 2240) and Crack bridging up to 2mm (As per ASTM C836) including reinforcing the coating with 45gsm glass fibre mesh at all corners. The coating shall be applied with a total consumption of  2.0-2.1 Kg/Sqm in two to three coats on the entire horizontal and will be extended vertically up to 300mm above FFL on the vertical surface as per manufacturer's specification and methodology. 
The system includes base preparation of cleaning, brushing and removal of flacky materials, grouting the porous area with cementitious grout, sealing the minor cracks, proper coving of 50 x 50 mm between slab and wall junctions and pre-wetting the surface to attain SSD condition before application of the waterproofing coating, followed by the application of waterproof coating.</t>
    </r>
  </si>
  <si>
    <r>
      <t xml:space="preserve">Treatment around pipe entry / exit locations from internal side :
</t>
    </r>
    <r>
      <rPr>
        <sz val="11"/>
        <color rgb="FF000000"/>
        <rFont val="Calibri"/>
        <family val="2"/>
        <scheme val="minor"/>
      </rPr>
      <t xml:space="preserve">All the pipes to placed / inserted in the core cut areas, shall be placed appropriately to be grouted around the cut bores.Roughening the pipe surface with hacksaw blade and applying a coat of SBR modified latex, URP or approved equivalent and sprinkling sand for proper adhesion. Grouting the gaps between  the pipe and the core cutting by high strength non-shrink cementitious grout, that shall be poured into the gaps after fixing in place an effective leak-free shuttering and support. Allow the grout to set for 24 hrs. And do the moist curing for 5 days. The area around the pipes (10mm) shall be filled with hybrid PU Sealant. </t>
    </r>
  </si>
  <si>
    <r>
      <t xml:space="preserve">Horizontal Protection: 
</t>
    </r>
    <r>
      <rPr>
        <sz val="11"/>
        <color rgb="FF000000"/>
        <rFont val="Calibri"/>
        <family val="2"/>
        <scheme val="minor"/>
      </rPr>
      <t>Light weight Block Bat Coba for slope &amp; protection for sunk slab:Providing &amp; laying light weight block bat coba of minimum 150 mm thick laid over a bed of cement mortar (1:4), including admix with integral waterproofing compound LW+ conforming to IS 2645:2003@ 200 ml per bag of cement, and finishing and keeping the surface smooth, at the corners, curing and testing for water tightness for 7 days etc. complete.</t>
    </r>
  </si>
  <si>
    <r>
      <t xml:space="preserve">Vertical protection:
</t>
    </r>
    <r>
      <rPr>
        <sz val="11"/>
        <color rgb="FF000000"/>
        <rFont val="Calibri"/>
        <family val="2"/>
        <scheme val="minor"/>
      </rPr>
      <t>Supplying and applying 15mm thick polymeric waterproof plastering with CM 1:4 admixed with integral waterproofing compound  URP at 0.2litre/bag of cement.</t>
    </r>
  </si>
  <si>
    <t>DEMOLITION WORKS</t>
  </si>
  <si>
    <t>Demolishing brick work in cement mortar including plaster, paint, etc. manually / by mechanical means including stacking of serviceable material and disposal of unserviceable with all leads and lifts as per direction of Engineer-in-charge.</t>
  </si>
  <si>
    <t>Dismantling old plaster and cleaning the surface for plaster including disposal of unserviceable with all leads and lifts as per direction of Engineer-in-charge.</t>
  </si>
  <si>
    <t>PLASTER WORKS</t>
  </si>
  <si>
    <t>Providing internal cement plaster 20 mm thick in Single coats in cement mortar 1:4 without neeru finish, to concrete, brick surface, in all positions including scaffolding and curing etc. complete.</t>
  </si>
  <si>
    <t>Providing fixing 30 mm flush door with approved lamination as require as replacement to old damaged door removing old one including all fitting and fixture and door closer as directed by architect / engineer in charge</t>
  </si>
  <si>
    <t>Removing and refixing existing sanitary items as per instruction.</t>
  </si>
  <si>
    <t>Existing urinals</t>
  </si>
  <si>
    <t>Supply and installation of cubicles of width and depth as per Athena Lite-SS Series Cubicles-Std Sizes (WxDxH) :900mm x 1550mm x 2105mm, (Height is including 100mm gap from bottom, Door Width -600mm specifications / site drawings). Cubicle height to be 2105mm. Made from solid grade compact high pressure laminate as per IS:2046 and EN-438 manufactured under high specific pressure &gt; 5MPa and temperature &gt; 120°C, All doors will be of single colour and made of 12mm thick Merino HPL compact panel. The doors will have chamfered edges. Each door will be supported by 3 stainless steel made hinges affixed to the pilasters. Size of panel to be as per drawing. HARDWARE &amp; ACCESSORIES are H shaped (Top)head frame structure made of extruded Aluminium grade 6063 T5 - 50 micron epoxy powder coated for surface protection, Size to be 125 x 70 x 5T. Corner joinery section, Size to be 40 x 16.5 x 1.8T. U-Channel Wall joinery section, Size to be 22 x 16 x 1.6T. Door stopper section, Size to be 21 x 12.5 x 1.6T. Spring loaded Butt Hinges made from Stainless steel grade 304. Surface finish to be matt type. Covers to be lacor coated.etc complete.</t>
  </si>
  <si>
    <t>Providing and fixing modesty panels as urinal partitions of size 1200 x 450mm made from 12mm HPL boards od design and surface as selected by the architect. The modesty panels are to be fixed with SS 304 right angle brackets or polyamide grade 6 (nylon) brackets.</t>
  </si>
  <si>
    <t xml:space="preserve">Providing &amp; Fixing of Lay-in Plain Tile False Ceiling on 24mm ‘T’ Framework of module 600mm x 600mm. Panels shall be manufactured by Hunter Douglas of size 575mm x 575mm made out of 0.7mm thick Aluminium Alloy 3105. . Tiles to be stove enamelled on a continuous application for pre-treatment. The coils to go through 4 stages of pre-treatment, three times oven baked through conversion coating, priming and finish coat ensuring superior adhesion, high corrosion resistance and good colour stability. The coils to be painted on both sides after degreasing. Inside surface to have a primer of 5 microns and a coat of natural colour of 5 microns, exposed surface to have a primer of 5 microns, binder of 5 microns and topcoat of approved colour of 15 microns. The Tile will be manufactured on advanced equipment, which includes several levelling. The tile end shall be raised upward by 38mm and bend outward to lay the tile in framework. Grid system for fixing ceiling tiles shall comprise of Tees. The 24mm main tee runners shall be suspended at an interval of 1200mm centre to centre. The 24mm cross tee runner shall be suspended at 600mm centre to centre and further supported with 24mm cross tee at 600mm centre to centre with interlocking arrangements to form grid of 600mm x 600mm. The main tee shall be supported by means of 4mm G.I. rod from slab/roof. The suspension shall be provided at 1200 to 1500mm centre to centre. </t>
  </si>
  <si>
    <t>15mm dia.</t>
  </si>
  <si>
    <t>20mm dia.</t>
  </si>
  <si>
    <t>25mm dia.</t>
  </si>
  <si>
    <t>32mm dia.</t>
  </si>
  <si>
    <t>40mm dia.</t>
  </si>
  <si>
    <t>65mm dia.</t>
  </si>
  <si>
    <t>80mm dia.</t>
  </si>
  <si>
    <r>
      <t xml:space="preserve">Removing </t>
    </r>
    <r>
      <rPr>
        <b/>
        <sz val="11"/>
        <rFont val="Calibri"/>
        <family val="2"/>
        <scheme val="minor"/>
      </rPr>
      <t>G.I. pipes internal concealed</t>
    </r>
    <r>
      <rPr>
        <sz val="11"/>
        <rFont val="Calibri"/>
        <family val="2"/>
        <scheme val="minor"/>
      </rPr>
      <t xml:space="preserve"> of any size including fittings etc complete</t>
    </r>
  </si>
  <si>
    <r>
      <t xml:space="preserve">Removing </t>
    </r>
    <r>
      <rPr>
        <b/>
        <sz val="11"/>
        <rFont val="Calibri"/>
        <family val="2"/>
        <scheme val="minor"/>
      </rPr>
      <t>drain pipe (</t>
    </r>
    <r>
      <rPr>
        <sz val="11"/>
        <rFont val="Calibri"/>
        <family val="2"/>
        <scheme val="minor"/>
      </rPr>
      <t>soil, waste water, ventilating or rain water) of any size with all fittings including as directed.</t>
    </r>
  </si>
  <si>
    <r>
      <t xml:space="preserve">Removing  </t>
    </r>
    <r>
      <rPr>
        <b/>
        <sz val="11"/>
        <rFont val="Calibri"/>
        <family val="2"/>
        <scheme val="minor"/>
      </rPr>
      <t>CI &amp; cowl caps</t>
    </r>
    <r>
      <rPr>
        <sz val="11"/>
        <rFont val="Calibri"/>
        <family val="2"/>
        <scheme val="minor"/>
      </rPr>
      <t xml:space="preserve"> of any size over pipes.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</si>
</sst>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2"/>
      <name val="Calibri"/>
      <family val="2"/>
      <scheme val="minor"/>
    </font>
    <font>
      <sz val="14"/>
      <name val="Calibri"/>
      <family val="2"/>
      <scheme val="minor"/>
    </font>
    <font>
      <sz val="10"/>
      <color rgb="FF000000"/>
      <name val="Calibri"/>
      <family val="2"/>
      <scheme val="minor"/>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0" fontId="1" fillId="0" borderId="0"/>
  </cellStyleXfs>
  <cellXfs count="69">
    <xf numFmtId="0" fontId="0" fillId="0" borderId="0" xfId="0"/>
    <xf numFmtId="0" fontId="4" fillId="0" borderId="0" xfId="0" applyFont="1" applyAlignment="1">
      <alignment horizontal="center" vertical="center"/>
    </xf>
    <xf numFmtId="0" fontId="5"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center" vertical="top"/>
    </xf>
    <xf numFmtId="4" fontId="4" fillId="0" borderId="0" xfId="0" applyNumberFormat="1" applyFont="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xf>
    <xf numFmtId="4" fontId="5" fillId="0" borderId="1" xfId="0" applyNumberFormat="1" applyFont="1" applyBorder="1" applyAlignment="1">
      <alignment horizontal="center" vertical="top"/>
    </xf>
    <xf numFmtId="4" fontId="5" fillId="0" borderId="1" xfId="1" applyNumberFormat="1" applyFont="1" applyFill="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4" fontId="6" fillId="0" borderId="1" xfId="0" applyNumberFormat="1" applyFont="1" applyBorder="1" applyAlignment="1">
      <alignment horizontal="center" vertical="top"/>
    </xf>
    <xf numFmtId="4" fontId="6" fillId="0" borderId="1" xfId="1" applyNumberFormat="1" applyFont="1" applyFill="1" applyBorder="1" applyAlignment="1">
      <alignment horizontal="center" vertical="top"/>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vertical="top"/>
    </xf>
    <xf numFmtId="4" fontId="0" fillId="0" borderId="1" xfId="0" applyNumberFormat="1" applyBorder="1" applyAlignment="1">
      <alignment horizontal="center" vertical="top"/>
    </xf>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0" applyNumberFormat="1" applyFont="1" applyBorder="1" applyAlignment="1">
      <alignment horizontal="center" vertical="center"/>
    </xf>
    <xf numFmtId="0" fontId="4" fillId="0" borderId="1" xfId="0" applyFont="1" applyBorder="1" applyAlignment="1">
      <alignment horizontal="center" vertical="top"/>
    </xf>
    <xf numFmtId="0" fontId="4" fillId="0" borderId="1" xfId="0" applyFont="1" applyBorder="1" applyAlignment="1">
      <alignment horizontal="left" vertical="top"/>
    </xf>
    <xf numFmtId="4" fontId="4" fillId="0" borderId="1" xfId="0" applyNumberFormat="1" applyFont="1" applyBorder="1" applyAlignment="1">
      <alignment horizontal="center" vertical="top"/>
    </xf>
    <xf numFmtId="4" fontId="9" fillId="0" borderId="1" xfId="0" applyNumberFormat="1" applyFont="1" applyBorder="1" applyAlignment="1">
      <alignment horizontal="center" vertical="top" wrapText="1"/>
    </xf>
    <xf numFmtId="4" fontId="10" fillId="0" borderId="1" xfId="0" applyNumberFormat="1" applyFont="1" applyBorder="1" applyAlignment="1">
      <alignment horizontal="center" vertical="top" wrapText="1"/>
    </xf>
    <xf numFmtId="1" fontId="10" fillId="0" borderId="1" xfId="0" applyNumberFormat="1" applyFont="1" applyBorder="1" applyAlignment="1">
      <alignment horizontal="center" vertical="top" wrapText="1"/>
    </xf>
    <xf numFmtId="0" fontId="3" fillId="0" borderId="1" xfId="0" applyFont="1" applyBorder="1" applyAlignment="1">
      <alignment horizontal="center" vertical="center"/>
    </xf>
    <xf numFmtId="0" fontId="11" fillId="0" borderId="0" xfId="0" applyFont="1"/>
    <xf numFmtId="4" fontId="11" fillId="0" borderId="0" xfId="1" applyNumberFormat="1" applyFont="1" applyFill="1" applyAlignment="1">
      <alignment horizontal="center" vertical="top"/>
    </xf>
    <xf numFmtId="0" fontId="11" fillId="0" borderId="0" xfId="0" applyFont="1" applyAlignment="1">
      <alignment horizontal="center" vertical="top"/>
    </xf>
    <xf numFmtId="0" fontId="9" fillId="0" borderId="1" xfId="0" applyFont="1" applyBorder="1" applyAlignment="1">
      <alignment horizontal="center" vertical="top"/>
    </xf>
    <xf numFmtId="4" fontId="10" fillId="0" borderId="1" xfId="1" applyNumberFormat="1" applyFont="1" applyFill="1" applyBorder="1" applyAlignment="1">
      <alignment horizontal="center" vertical="top" wrapText="1"/>
    </xf>
    <xf numFmtId="1" fontId="9" fillId="0" borderId="1" xfId="0" applyNumberFormat="1" applyFont="1" applyBorder="1" applyAlignment="1">
      <alignment horizontal="center" vertical="top" wrapText="1"/>
    </xf>
    <xf numFmtId="4" fontId="9" fillId="0" borderId="1" xfId="1" applyNumberFormat="1" applyFont="1" applyFill="1" applyBorder="1" applyAlignment="1">
      <alignment horizontal="center" vertical="top" wrapText="1"/>
    </xf>
    <xf numFmtId="4" fontId="8" fillId="0" borderId="1" xfId="0" applyNumberFormat="1" applyFont="1" applyBorder="1" applyAlignment="1">
      <alignment horizontal="center" vertical="center"/>
    </xf>
    <xf numFmtId="0" fontId="6" fillId="0" borderId="0" xfId="0" applyFont="1" applyAlignment="1">
      <alignment horizontal="left" vertical="top" wrapText="1"/>
    </xf>
    <xf numFmtId="4" fontId="3" fillId="0" borderId="1" xfId="0" applyNumberFormat="1"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right"/>
    </xf>
    <xf numFmtId="4" fontId="5" fillId="0" borderId="1" xfId="0" applyNumberFormat="1" applyFont="1" applyBorder="1" applyAlignment="1">
      <alignment horizontal="center" vertical="center" wrapText="1"/>
    </xf>
    <xf numFmtId="0" fontId="9" fillId="0" borderId="1" xfId="0" applyFont="1" applyBorder="1" applyAlignment="1">
      <alignment horizontal="justify" vertical="top" wrapText="1"/>
    </xf>
    <xf numFmtId="4"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2" fontId="10" fillId="0" borderId="1" xfId="0" applyNumberFormat="1" applyFont="1" applyBorder="1" applyAlignment="1">
      <alignment horizontal="justify" vertical="justify" wrapText="1"/>
    </xf>
    <xf numFmtId="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8" fillId="0" borderId="1" xfId="0" applyFont="1" applyBorder="1" applyAlignment="1">
      <alignment horizontal="right" vertical="center"/>
    </xf>
    <xf numFmtId="0" fontId="12" fillId="0" borderId="0" xfId="0" applyFont="1" applyAlignment="1">
      <alignment vertical="center"/>
    </xf>
    <xf numFmtId="0" fontId="11" fillId="0" borderId="0" xfId="0" applyFont="1" applyAlignment="1">
      <alignment horizontal="justify" vertical="top" wrapText="1"/>
    </xf>
    <xf numFmtId="2" fontId="9" fillId="0" borderId="1" xfId="0" applyNumberFormat="1" applyFont="1" applyBorder="1" applyAlignment="1">
      <alignment horizontal="justify" vertical="justify" wrapText="1"/>
    </xf>
    <xf numFmtId="2" fontId="9" fillId="0" borderId="1" xfId="0" applyNumberFormat="1" applyFont="1" applyBorder="1" applyAlignment="1">
      <alignment horizontal="center" vertical="center" wrapText="1"/>
    </xf>
    <xf numFmtId="0" fontId="5" fillId="0" borderId="1" xfId="0" applyFont="1" applyBorder="1" applyAlignment="1">
      <alignment vertical="top" wrapText="1"/>
    </xf>
    <xf numFmtId="2" fontId="10" fillId="0" borderId="1" xfId="0" applyNumberFormat="1" applyFont="1" applyBorder="1" applyAlignment="1">
      <alignment horizontal="justify" vertical="top" wrapText="1"/>
    </xf>
    <xf numFmtId="2" fontId="10" fillId="0" borderId="1" xfId="0" applyNumberFormat="1" applyFont="1" applyBorder="1" applyAlignment="1">
      <alignment horizontal="left" vertical="top" wrapText="1"/>
    </xf>
    <xf numFmtId="164" fontId="10" fillId="0" borderId="1"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6">
    <cellStyle name="Comma" xfId="1" builtinId="3"/>
    <cellStyle name="Comma 28" xfId="2" xr:uid="{EC3BED3E-6095-4041-BE68-15FE616BDB24}"/>
    <cellStyle name="Normal" xfId="0" builtinId="0"/>
    <cellStyle name="Normal 2" xfId="5" xr:uid="{5B84C6A9-FC1F-43F6-BE4F-79AA4E60815D}"/>
    <cellStyle name="Normal 3" xfId="4" xr:uid="{EF2F62D1-B97B-4901-9AD8-52EB2779454B}"/>
    <cellStyle name="Normal 66" xfId="3" xr:uid="{E34E070A-793B-4A5F-AA15-0FC845A24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1082-993A-4D2D-A42F-96C507152E6C}">
  <dimension ref="A1:C14"/>
  <sheetViews>
    <sheetView tabSelected="1" zoomScaleNormal="100" zoomScaleSheetLayoutView="85" workbookViewId="0">
      <selection activeCell="I9" sqref="I9"/>
    </sheetView>
  </sheetViews>
  <sheetFormatPr defaultRowHeight="14.4" x14ac:dyDescent="0.3"/>
  <cols>
    <col min="2" max="2" width="66.77734375" bestFit="1" customWidth="1"/>
    <col min="3" max="3" width="25.44140625" customWidth="1"/>
  </cols>
  <sheetData>
    <row r="1" spans="1:3" s="1" customFormat="1" ht="24" customHeight="1" x14ac:dyDescent="0.3">
      <c r="A1" s="65" t="s">
        <v>34</v>
      </c>
      <c r="B1" s="65"/>
      <c r="C1" s="65"/>
    </row>
    <row r="2" spans="1:3" s="1" customFormat="1" ht="24" customHeight="1" x14ac:dyDescent="0.3">
      <c r="A2" s="66" t="s">
        <v>65</v>
      </c>
      <c r="B2" s="67"/>
      <c r="C2" s="68"/>
    </row>
    <row r="3" spans="1:3" s="1" customFormat="1" ht="15.6" customHeight="1" x14ac:dyDescent="0.3">
      <c r="A3" s="66"/>
      <c r="B3" s="67"/>
      <c r="C3" s="68"/>
    </row>
    <row r="4" spans="1:3" s="1" customFormat="1" ht="24" customHeight="1" x14ac:dyDescent="0.3">
      <c r="A4" s="32" t="s">
        <v>0</v>
      </c>
      <c r="B4" s="32" t="s">
        <v>1</v>
      </c>
      <c r="C4" s="42" t="s">
        <v>5</v>
      </c>
    </row>
    <row r="5" spans="1:3" ht="18" customHeight="1" x14ac:dyDescent="0.3">
      <c r="A5" s="43"/>
      <c r="B5" s="43"/>
      <c r="C5" s="43"/>
    </row>
    <row r="6" spans="1:3" ht="18" customHeight="1" x14ac:dyDescent="0.3">
      <c r="A6" s="52">
        <v>1</v>
      </c>
      <c r="B6" s="53" t="s">
        <v>66</v>
      </c>
      <c r="C6" s="51"/>
    </row>
    <row r="7" spans="1:3" ht="18" customHeight="1" x14ac:dyDescent="0.3">
      <c r="A7" s="52"/>
      <c r="B7" s="53"/>
      <c r="C7" s="52"/>
    </row>
    <row r="8" spans="1:3" ht="18" customHeight="1" x14ac:dyDescent="0.3">
      <c r="A8" s="52"/>
      <c r="B8" s="53"/>
      <c r="C8" s="52"/>
    </row>
    <row r="9" spans="1:3" ht="18" customHeight="1" x14ac:dyDescent="0.3">
      <c r="A9" s="52">
        <v>7</v>
      </c>
      <c r="B9" s="53" t="s">
        <v>19</v>
      </c>
      <c r="C9" s="51"/>
    </row>
    <row r="10" spans="1:3" ht="18" customHeight="1" x14ac:dyDescent="0.3">
      <c r="A10" s="54"/>
      <c r="B10" s="54"/>
      <c r="C10" s="52"/>
    </row>
    <row r="11" spans="1:3" ht="18" customHeight="1" x14ac:dyDescent="0.3">
      <c r="A11" s="54"/>
      <c r="B11" s="55" t="s">
        <v>31</v>
      </c>
      <c r="C11" s="40"/>
    </row>
    <row r="12" spans="1:3" ht="18" customHeight="1" x14ac:dyDescent="0.3">
      <c r="A12" s="54"/>
      <c r="B12" s="55" t="s">
        <v>67</v>
      </c>
      <c r="C12" s="40"/>
    </row>
    <row r="13" spans="1:3" ht="18" customHeight="1" x14ac:dyDescent="0.3">
      <c r="A13" s="54"/>
      <c r="B13" s="55" t="s">
        <v>68</v>
      </c>
      <c r="C13" s="40"/>
    </row>
    <row r="14" spans="1:3" ht="18" customHeight="1" x14ac:dyDescent="0.3">
      <c r="A14" s="54"/>
      <c r="B14" s="45"/>
      <c r="C14" s="44"/>
    </row>
  </sheetData>
  <mergeCells count="3">
    <mergeCell ref="A1:C1"/>
    <mergeCell ref="A2:C2"/>
    <mergeCell ref="A3:C3"/>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8"/>
  <sheetViews>
    <sheetView zoomScaleNormal="100" workbookViewId="0">
      <pane ySplit="4" topLeftCell="A86" activePane="bottomLeft" state="frozen"/>
      <selection pane="bottomLeft" activeCell="E87" sqref="E87"/>
    </sheetView>
  </sheetViews>
  <sheetFormatPr defaultColWidth="9.33203125" defaultRowHeight="15.6" x14ac:dyDescent="0.3"/>
  <cols>
    <col min="1" max="1" width="6.77734375" style="6" bestFit="1" customWidth="1"/>
    <col min="2" max="2" width="81.21875" style="5" customWidth="1"/>
    <col min="3" max="3" width="10.6640625" style="7" bestFit="1" customWidth="1"/>
    <col min="4" max="4" width="7.21875" style="7" bestFit="1" customWidth="1"/>
    <col min="5" max="5" width="11.77734375" style="7" customWidth="1"/>
    <col min="6" max="6" width="18.77734375" style="7" customWidth="1"/>
    <col min="7" max="16384" width="9.33203125" style="4"/>
  </cols>
  <sheetData>
    <row r="1" spans="1:6" s="1" customFormat="1" ht="24" customHeight="1" x14ac:dyDescent="0.3">
      <c r="A1" s="66" t="s">
        <v>34</v>
      </c>
      <c r="B1" s="67"/>
      <c r="C1" s="67"/>
      <c r="D1" s="67"/>
      <c r="E1" s="67"/>
      <c r="F1" s="68"/>
    </row>
    <row r="2" spans="1:6" s="1" customFormat="1" ht="24" customHeight="1" x14ac:dyDescent="0.3">
      <c r="A2" s="66" t="s">
        <v>35</v>
      </c>
      <c r="B2" s="67"/>
      <c r="C2" s="67"/>
      <c r="D2" s="67"/>
      <c r="E2" s="67"/>
      <c r="F2" s="68"/>
    </row>
    <row r="3" spans="1:6" s="1" customFormat="1" ht="14.4" customHeight="1" x14ac:dyDescent="0.3">
      <c r="A3" s="66"/>
      <c r="B3" s="67"/>
      <c r="C3" s="67"/>
      <c r="D3" s="67"/>
      <c r="E3" s="67"/>
      <c r="F3" s="68"/>
    </row>
    <row r="4" spans="1:6" s="1" customFormat="1" x14ac:dyDescent="0.3">
      <c r="A4" s="24" t="s">
        <v>0</v>
      </c>
      <c r="B4" s="24" t="s">
        <v>1</v>
      </c>
      <c r="C4" s="25" t="s">
        <v>3</v>
      </c>
      <c r="D4" s="25" t="s">
        <v>2</v>
      </c>
      <c r="E4" s="46" t="s">
        <v>4</v>
      </c>
      <c r="F4" s="46" t="s">
        <v>5</v>
      </c>
    </row>
    <row r="5" spans="1:6" s="1" customFormat="1" x14ac:dyDescent="0.3">
      <c r="A5" s="24"/>
      <c r="B5" s="24"/>
      <c r="C5" s="25"/>
      <c r="D5" s="25"/>
      <c r="E5" s="46"/>
      <c r="F5" s="46"/>
    </row>
    <row r="6" spans="1:6" s="2" customFormat="1" ht="15.6" customHeight="1" x14ac:dyDescent="0.3">
      <c r="A6" s="8" t="s">
        <v>6</v>
      </c>
      <c r="B6" s="9" t="s">
        <v>7</v>
      </c>
      <c r="C6" s="10"/>
      <c r="D6" s="10"/>
      <c r="E6" s="10"/>
      <c r="F6" s="11"/>
    </row>
    <row r="7" spans="1:6" s="2" customFormat="1" ht="15.6" customHeight="1" x14ac:dyDescent="0.3">
      <c r="A7" s="12">
        <v>1</v>
      </c>
      <c r="B7" s="9" t="s">
        <v>8</v>
      </c>
      <c r="C7" s="15">
        <f>3000-1700</f>
        <v>1300</v>
      </c>
      <c r="D7" s="14" t="s">
        <v>9</v>
      </c>
      <c r="E7" s="15"/>
      <c r="F7" s="15"/>
    </row>
    <row r="8" spans="1:6" s="2" customFormat="1" ht="86.4" x14ac:dyDescent="0.3">
      <c r="A8" s="8"/>
      <c r="B8" s="60" t="s">
        <v>100</v>
      </c>
      <c r="C8" s="10"/>
      <c r="D8" s="10"/>
      <c r="E8" s="10"/>
      <c r="F8" s="11"/>
    </row>
    <row r="9" spans="1:6" s="2" customFormat="1" ht="205.2" customHeight="1" x14ac:dyDescent="0.3">
      <c r="A9" s="8"/>
      <c r="B9" s="60" t="s">
        <v>101</v>
      </c>
      <c r="C9" s="10"/>
      <c r="D9" s="10"/>
      <c r="E9" s="10"/>
      <c r="F9" s="11"/>
    </row>
    <row r="10" spans="1:6" s="2" customFormat="1" ht="115.2" x14ac:dyDescent="0.3">
      <c r="A10" s="8"/>
      <c r="B10" s="60" t="s">
        <v>102</v>
      </c>
      <c r="C10" s="10"/>
      <c r="D10" s="10"/>
      <c r="E10" s="10"/>
      <c r="F10" s="11"/>
    </row>
    <row r="11" spans="1:6" s="2" customFormat="1" ht="86.4" x14ac:dyDescent="0.3">
      <c r="A11" s="8"/>
      <c r="B11" s="60" t="s">
        <v>103</v>
      </c>
      <c r="C11" s="10"/>
      <c r="D11" s="10"/>
      <c r="E11" s="10"/>
      <c r="F11" s="11"/>
    </row>
    <row r="12" spans="1:6" s="2" customFormat="1" ht="43.2" x14ac:dyDescent="0.3">
      <c r="A12" s="8"/>
      <c r="B12" s="60" t="s">
        <v>104</v>
      </c>
      <c r="C12" s="10"/>
      <c r="D12" s="10"/>
      <c r="E12" s="10"/>
      <c r="F12" s="11"/>
    </row>
    <row r="13" spans="1:6" s="2" customFormat="1" ht="15.6" customHeight="1" x14ac:dyDescent="0.3">
      <c r="A13" s="8"/>
      <c r="B13" s="9"/>
      <c r="C13" s="10"/>
      <c r="D13" s="10"/>
      <c r="E13" s="10"/>
      <c r="F13" s="11"/>
    </row>
    <row r="14" spans="1:6" s="3" customFormat="1" ht="15.6" customHeight="1" x14ac:dyDescent="0.3">
      <c r="A14" s="12"/>
      <c r="B14" s="18" t="s">
        <v>105</v>
      </c>
      <c r="C14" s="14"/>
      <c r="D14" s="14"/>
      <c r="E14" s="14"/>
      <c r="F14" s="15"/>
    </row>
    <row r="15" spans="1:6" s="3" customFormat="1" ht="43.2" x14ac:dyDescent="0.3">
      <c r="A15" s="12">
        <v>6</v>
      </c>
      <c r="B15" s="13" t="s">
        <v>106</v>
      </c>
      <c r="C15" s="14">
        <v>700</v>
      </c>
      <c r="D15" s="14" t="s">
        <v>10</v>
      </c>
      <c r="E15" s="15"/>
      <c r="F15" s="15"/>
    </row>
    <row r="16" spans="1:6" s="3" customFormat="1" ht="14.4" x14ac:dyDescent="0.3">
      <c r="A16" s="12"/>
      <c r="B16" s="13"/>
      <c r="C16" s="14"/>
      <c r="D16" s="14"/>
      <c r="E16" s="14"/>
      <c r="F16" s="15"/>
    </row>
    <row r="17" spans="1:6" s="3" customFormat="1" ht="28.8" x14ac:dyDescent="0.3">
      <c r="A17" s="12">
        <v>7</v>
      </c>
      <c r="B17" s="13" t="s">
        <v>107</v>
      </c>
      <c r="C17" s="14">
        <f>7500-4200</f>
        <v>3300</v>
      </c>
      <c r="D17" s="14" t="s">
        <v>9</v>
      </c>
      <c r="E17" s="14"/>
      <c r="F17" s="15"/>
    </row>
    <row r="18" spans="1:6" s="3" customFormat="1" ht="15.6" customHeight="1" x14ac:dyDescent="0.3">
      <c r="A18" s="12"/>
      <c r="B18" s="13"/>
      <c r="C18" s="15"/>
      <c r="D18" s="14"/>
      <c r="E18" s="15"/>
      <c r="F18" s="15"/>
    </row>
    <row r="19" spans="1:6" s="2" customFormat="1" ht="15.6" customHeight="1" x14ac:dyDescent="0.3">
      <c r="A19" s="8"/>
      <c r="B19" s="17" t="s">
        <v>108</v>
      </c>
      <c r="C19" s="11"/>
      <c r="D19" s="10"/>
      <c r="E19" s="11"/>
      <c r="F19" s="11"/>
    </row>
    <row r="20" spans="1:6" s="3" customFormat="1" ht="57.6" x14ac:dyDescent="0.3">
      <c r="A20" s="12">
        <v>8</v>
      </c>
      <c r="B20" s="13" t="s">
        <v>32</v>
      </c>
      <c r="C20" s="15">
        <f>11000-6100</f>
        <v>4900</v>
      </c>
      <c r="D20" s="14" t="s">
        <v>9</v>
      </c>
      <c r="E20" s="15"/>
      <c r="F20" s="15"/>
    </row>
    <row r="21" spans="1:6" s="3" customFormat="1" ht="15.6" customHeight="1" x14ac:dyDescent="0.3">
      <c r="A21" s="12"/>
      <c r="B21" s="13"/>
      <c r="C21" s="15"/>
      <c r="D21" s="14"/>
      <c r="E21" s="15"/>
      <c r="F21" s="15"/>
    </row>
    <row r="22" spans="1:6" s="3" customFormat="1" ht="28.8" x14ac:dyDescent="0.3">
      <c r="A22" s="12">
        <v>9</v>
      </c>
      <c r="B22" s="13" t="s">
        <v>109</v>
      </c>
      <c r="C22" s="14">
        <f>7500-4200</f>
        <v>3300</v>
      </c>
      <c r="D22" s="14" t="s">
        <v>14</v>
      </c>
      <c r="E22" s="15"/>
      <c r="F22" s="15"/>
    </row>
    <row r="23" spans="1:6" s="3" customFormat="1" ht="15.6" customHeight="1" x14ac:dyDescent="0.3">
      <c r="A23" s="12"/>
      <c r="B23" s="13"/>
      <c r="C23" s="15"/>
      <c r="D23" s="14"/>
      <c r="E23" s="15"/>
      <c r="F23" s="15"/>
    </row>
    <row r="24" spans="1:6" s="3" customFormat="1" ht="15.6" customHeight="1" x14ac:dyDescent="0.3">
      <c r="A24" s="8"/>
      <c r="B24" s="18" t="s">
        <v>16</v>
      </c>
      <c r="C24" s="14"/>
      <c r="D24" s="14"/>
      <c r="E24" s="14"/>
      <c r="F24" s="15"/>
    </row>
    <row r="25" spans="1:6" s="3" customFormat="1" ht="72" x14ac:dyDescent="0.3">
      <c r="A25" s="12">
        <v>10</v>
      </c>
      <c r="B25" s="13" t="s">
        <v>92</v>
      </c>
      <c r="C25" s="15">
        <f>3000-1700</f>
        <v>1300</v>
      </c>
      <c r="D25" s="14" t="s">
        <v>9</v>
      </c>
      <c r="E25" s="15"/>
      <c r="F25" s="15"/>
    </row>
    <row r="26" spans="1:6" s="3" customFormat="1" ht="15.6" customHeight="1" x14ac:dyDescent="0.3">
      <c r="A26" s="12"/>
      <c r="B26" s="13"/>
      <c r="C26" s="15"/>
      <c r="D26" s="14"/>
      <c r="E26" s="15"/>
      <c r="F26" s="15"/>
    </row>
    <row r="27" spans="1:6" s="3" customFormat="1" ht="57.6" x14ac:dyDescent="0.3">
      <c r="A27" s="12">
        <v>11</v>
      </c>
      <c r="B27" s="13" t="s">
        <v>17</v>
      </c>
      <c r="C27" s="15">
        <f>500-280</f>
        <v>220</v>
      </c>
      <c r="D27" s="14" t="s">
        <v>18</v>
      </c>
      <c r="E27" s="15"/>
      <c r="F27" s="15"/>
    </row>
    <row r="28" spans="1:6" s="3" customFormat="1" ht="15.6" customHeight="1" x14ac:dyDescent="0.3">
      <c r="A28" s="8"/>
      <c r="B28" s="13"/>
      <c r="C28" s="15"/>
      <c r="D28" s="14"/>
      <c r="E28" s="15"/>
      <c r="F28" s="15"/>
    </row>
    <row r="29" spans="1:6" s="3" customFormat="1" ht="115.2" x14ac:dyDescent="0.3">
      <c r="A29" s="12">
        <v>12</v>
      </c>
      <c r="B29" s="13" t="s">
        <v>93</v>
      </c>
      <c r="C29" s="15">
        <f>5000-2760</f>
        <v>2240</v>
      </c>
      <c r="D29" s="14" t="s">
        <v>9</v>
      </c>
      <c r="E29" s="15"/>
      <c r="F29" s="15"/>
    </row>
    <row r="30" spans="1:6" s="3" customFormat="1" ht="15.6" customHeight="1" x14ac:dyDescent="0.3">
      <c r="A30" s="12"/>
      <c r="B30" s="16"/>
      <c r="C30" s="14"/>
      <c r="D30" s="14"/>
      <c r="E30" s="14"/>
      <c r="F30" s="15"/>
    </row>
    <row r="31" spans="1:6" s="41" customFormat="1" ht="14.4" x14ac:dyDescent="0.3">
      <c r="A31" s="49"/>
      <c r="B31" s="47" t="s">
        <v>76</v>
      </c>
      <c r="C31" s="15"/>
      <c r="D31" s="48"/>
      <c r="E31" s="48"/>
      <c r="F31" s="15"/>
    </row>
    <row r="32" spans="1:6" s="41" customFormat="1" ht="14.4" x14ac:dyDescent="0.3">
      <c r="A32" s="49"/>
      <c r="B32" s="47" t="s">
        <v>77</v>
      </c>
      <c r="C32" s="15"/>
      <c r="D32" s="48"/>
      <c r="E32" s="48"/>
      <c r="F32" s="15"/>
    </row>
    <row r="33" spans="1:6" s="41" customFormat="1" ht="57.6" x14ac:dyDescent="0.3">
      <c r="A33" s="49">
        <v>41</v>
      </c>
      <c r="B33" s="50" t="s">
        <v>87</v>
      </c>
      <c r="C33" s="15">
        <f>308-62</f>
        <v>246</v>
      </c>
      <c r="D33" s="48" t="s">
        <v>30</v>
      </c>
      <c r="E33" s="48"/>
      <c r="F33" s="15"/>
    </row>
    <row r="34" spans="1:6" s="41" customFormat="1" ht="14.4" x14ac:dyDescent="0.3">
      <c r="A34" s="49"/>
      <c r="B34" s="50"/>
      <c r="C34" s="15"/>
      <c r="D34" s="48"/>
      <c r="E34" s="48"/>
      <c r="F34" s="15"/>
    </row>
    <row r="35" spans="1:6" s="41" customFormat="1" ht="57.6" x14ac:dyDescent="0.3">
      <c r="A35" s="49">
        <v>42</v>
      </c>
      <c r="B35" s="50" t="s">
        <v>70</v>
      </c>
      <c r="C35" s="15">
        <f>308-62</f>
        <v>246</v>
      </c>
      <c r="D35" s="48" t="s">
        <v>30</v>
      </c>
      <c r="E35" s="48"/>
      <c r="F35" s="15"/>
    </row>
    <row r="36" spans="1:6" s="41" customFormat="1" ht="14.4" x14ac:dyDescent="0.3">
      <c r="A36" s="49"/>
      <c r="B36" s="50"/>
      <c r="C36" s="15"/>
      <c r="D36" s="48"/>
      <c r="E36" s="48"/>
      <c r="F36" s="15"/>
    </row>
    <row r="37" spans="1:6" s="41" customFormat="1" ht="57.6" x14ac:dyDescent="0.3">
      <c r="A37" s="49">
        <v>43</v>
      </c>
      <c r="B37" s="50" t="s">
        <v>82</v>
      </c>
      <c r="C37" s="15">
        <f>308-62</f>
        <v>246</v>
      </c>
      <c r="D37" s="48" t="s">
        <v>30</v>
      </c>
      <c r="E37" s="48"/>
      <c r="F37" s="15"/>
    </row>
    <row r="38" spans="1:6" s="41" customFormat="1" ht="14.4" x14ac:dyDescent="0.3">
      <c r="A38" s="49"/>
      <c r="B38" s="50"/>
      <c r="C38" s="15"/>
      <c r="D38" s="48"/>
      <c r="E38" s="48"/>
      <c r="F38" s="15"/>
    </row>
    <row r="39" spans="1:6" s="41" customFormat="1" ht="28.8" x14ac:dyDescent="0.3">
      <c r="A39" s="49">
        <v>44</v>
      </c>
      <c r="B39" s="50" t="s">
        <v>83</v>
      </c>
      <c r="C39" s="15">
        <f>308-62</f>
        <v>246</v>
      </c>
      <c r="D39" s="48" t="s">
        <v>30</v>
      </c>
      <c r="E39" s="48"/>
      <c r="F39" s="15"/>
    </row>
    <row r="40" spans="1:6" s="41" customFormat="1" ht="14.4" x14ac:dyDescent="0.3">
      <c r="A40" s="49"/>
      <c r="B40" s="50"/>
      <c r="C40" s="15"/>
      <c r="D40" s="48"/>
      <c r="E40" s="48"/>
      <c r="F40" s="15"/>
    </row>
    <row r="41" spans="1:6" s="41" customFormat="1" ht="28.8" x14ac:dyDescent="0.3">
      <c r="A41" s="49">
        <v>45</v>
      </c>
      <c r="B41" s="50" t="s">
        <v>84</v>
      </c>
      <c r="C41" s="15">
        <f>308-62</f>
        <v>246</v>
      </c>
      <c r="D41" s="48" t="s">
        <v>30</v>
      </c>
      <c r="E41" s="48"/>
      <c r="F41" s="15"/>
    </row>
    <row r="42" spans="1:6" s="41" customFormat="1" ht="14.4" x14ac:dyDescent="0.3">
      <c r="A42" s="49"/>
      <c r="B42" s="50"/>
      <c r="C42" s="15"/>
      <c r="D42" s="48"/>
      <c r="E42" s="48"/>
      <c r="F42" s="15"/>
    </row>
    <row r="43" spans="1:6" s="41" customFormat="1" ht="28.8" x14ac:dyDescent="0.3">
      <c r="A43" s="49">
        <v>46</v>
      </c>
      <c r="B43" s="50" t="s">
        <v>85</v>
      </c>
      <c r="C43" s="15">
        <f>308-62</f>
        <v>246</v>
      </c>
      <c r="D43" s="48" t="s">
        <v>30</v>
      </c>
      <c r="E43" s="48"/>
      <c r="F43" s="15"/>
    </row>
    <row r="44" spans="1:6" s="41" customFormat="1" ht="14.4" x14ac:dyDescent="0.3">
      <c r="A44" s="49"/>
      <c r="B44" s="50"/>
      <c r="C44" s="15"/>
      <c r="D44" s="48"/>
      <c r="E44" s="48"/>
      <c r="F44" s="15"/>
    </row>
    <row r="45" spans="1:6" s="41" customFormat="1" ht="43.2" x14ac:dyDescent="0.3">
      <c r="A45" s="49">
        <v>47</v>
      </c>
      <c r="B45" s="50" t="s">
        <v>78</v>
      </c>
      <c r="C45" s="15">
        <f>104-33</f>
        <v>71</v>
      </c>
      <c r="D45" s="48" t="s">
        <v>30</v>
      </c>
      <c r="E45" s="48"/>
      <c r="F45" s="15"/>
    </row>
    <row r="46" spans="1:6" s="41" customFormat="1" ht="14.4" x14ac:dyDescent="0.3">
      <c r="A46" s="49"/>
      <c r="B46" s="50"/>
      <c r="C46" s="15"/>
      <c r="D46" s="48"/>
      <c r="E46" s="48"/>
      <c r="F46" s="15"/>
    </row>
    <row r="47" spans="1:6" s="41" customFormat="1" ht="43.2" x14ac:dyDescent="0.3">
      <c r="A47" s="49">
        <v>48</v>
      </c>
      <c r="B47" s="50" t="s">
        <v>71</v>
      </c>
      <c r="C47" s="15">
        <f>104-33</f>
        <v>71</v>
      </c>
      <c r="D47" s="48" t="s">
        <v>30</v>
      </c>
      <c r="E47" s="48"/>
      <c r="F47" s="15"/>
    </row>
    <row r="48" spans="1:6" s="41" customFormat="1" ht="14.4" x14ac:dyDescent="0.3">
      <c r="A48" s="49"/>
      <c r="B48" s="50"/>
      <c r="C48" s="15"/>
      <c r="D48" s="48"/>
      <c r="E48" s="48"/>
      <c r="F48" s="15"/>
    </row>
    <row r="49" spans="1:6" s="41" customFormat="1" ht="57.6" x14ac:dyDescent="0.3">
      <c r="A49" s="49">
        <v>49</v>
      </c>
      <c r="B49" s="50" t="s">
        <v>72</v>
      </c>
      <c r="C49" s="15">
        <f>104-33</f>
        <v>71</v>
      </c>
      <c r="D49" s="48" t="s">
        <v>30</v>
      </c>
      <c r="E49" s="48"/>
      <c r="F49" s="15"/>
    </row>
    <row r="50" spans="1:6" s="41" customFormat="1" ht="14.4" x14ac:dyDescent="0.3">
      <c r="A50" s="49"/>
      <c r="B50" s="50"/>
      <c r="C50" s="15"/>
      <c r="D50" s="48"/>
      <c r="E50" s="48"/>
      <c r="F50" s="15"/>
    </row>
    <row r="51" spans="1:6" s="41" customFormat="1" ht="43.2" x14ac:dyDescent="0.3">
      <c r="A51" s="49">
        <v>50</v>
      </c>
      <c r="B51" s="50" t="s">
        <v>73</v>
      </c>
      <c r="C51" s="15">
        <f>104-33</f>
        <v>71</v>
      </c>
      <c r="D51" s="48" t="s">
        <v>30</v>
      </c>
      <c r="E51" s="48"/>
      <c r="F51" s="15"/>
    </row>
    <row r="52" spans="1:6" s="41" customFormat="1" ht="14.4" x14ac:dyDescent="0.3">
      <c r="A52" s="49"/>
      <c r="B52" s="50"/>
      <c r="C52" s="15"/>
      <c r="D52" s="48"/>
      <c r="E52" s="48"/>
      <c r="F52" s="15"/>
    </row>
    <row r="53" spans="1:6" s="41" customFormat="1" ht="43.2" x14ac:dyDescent="0.3">
      <c r="A53" s="49">
        <v>51</v>
      </c>
      <c r="B53" s="50" t="s">
        <v>74</v>
      </c>
      <c r="C53" s="15">
        <v>2</v>
      </c>
      <c r="D53" s="48" t="s">
        <v>30</v>
      </c>
      <c r="E53" s="48"/>
      <c r="F53" s="15"/>
    </row>
    <row r="54" spans="1:6" s="41" customFormat="1" ht="14.4" x14ac:dyDescent="0.3">
      <c r="A54" s="49"/>
      <c r="B54" s="50"/>
      <c r="C54" s="15"/>
      <c r="D54" s="48"/>
      <c r="E54" s="48"/>
      <c r="F54" s="15"/>
    </row>
    <row r="55" spans="1:6" s="41" customFormat="1" ht="28.8" x14ac:dyDescent="0.3">
      <c r="A55" s="49">
        <v>52</v>
      </c>
      <c r="B55" s="50" t="s">
        <v>75</v>
      </c>
      <c r="C55" s="15">
        <f>104-33</f>
        <v>71</v>
      </c>
      <c r="D55" s="48" t="s">
        <v>30</v>
      </c>
      <c r="E55" s="48"/>
      <c r="F55" s="15"/>
    </row>
    <row r="56" spans="1:6" s="41" customFormat="1" ht="14.4" x14ac:dyDescent="0.3">
      <c r="A56" s="49"/>
      <c r="B56" s="50"/>
      <c r="C56" s="15"/>
      <c r="D56" s="48"/>
      <c r="E56" s="48"/>
      <c r="F56" s="15"/>
    </row>
    <row r="57" spans="1:6" s="41" customFormat="1" ht="57.6" x14ac:dyDescent="0.3">
      <c r="A57" s="49">
        <v>53</v>
      </c>
      <c r="B57" s="50" t="s">
        <v>86</v>
      </c>
      <c r="C57" s="15">
        <v>10</v>
      </c>
      <c r="D57" s="48" t="s">
        <v>30</v>
      </c>
      <c r="E57" s="48"/>
      <c r="F57" s="15"/>
    </row>
    <row r="58" spans="1:6" s="41" customFormat="1" ht="14.4" x14ac:dyDescent="0.3">
      <c r="A58" s="49"/>
      <c r="B58" s="50"/>
      <c r="C58" s="15"/>
      <c r="D58" s="48"/>
      <c r="E58" s="48"/>
      <c r="F58" s="15"/>
    </row>
    <row r="59" spans="1:6" s="41" customFormat="1" ht="57.6" x14ac:dyDescent="0.3">
      <c r="A59" s="49">
        <v>54</v>
      </c>
      <c r="B59" s="50" t="s">
        <v>88</v>
      </c>
      <c r="C59" s="15">
        <v>2</v>
      </c>
      <c r="D59" s="48" t="s">
        <v>30</v>
      </c>
      <c r="E59" s="48"/>
      <c r="F59" s="15"/>
    </row>
    <row r="60" spans="1:6" s="41" customFormat="1" ht="14.4" x14ac:dyDescent="0.3">
      <c r="A60" s="49"/>
      <c r="B60" s="50"/>
      <c r="C60" s="15"/>
      <c r="D60" s="48"/>
      <c r="E60" s="48"/>
      <c r="F60" s="15"/>
    </row>
    <row r="61" spans="1:6" s="41" customFormat="1" ht="57.6" x14ac:dyDescent="0.3">
      <c r="A61" s="49">
        <v>55</v>
      </c>
      <c r="B61" s="50" t="s">
        <v>79</v>
      </c>
      <c r="C61" s="15">
        <v>2</v>
      </c>
      <c r="D61" s="48" t="s">
        <v>30</v>
      </c>
      <c r="E61" s="48"/>
      <c r="F61" s="15"/>
    </row>
    <row r="62" spans="1:6" s="41" customFormat="1" ht="14.4" x14ac:dyDescent="0.3">
      <c r="A62" s="49"/>
      <c r="B62" s="50"/>
      <c r="C62" s="15"/>
      <c r="D62" s="48"/>
      <c r="E62" s="48"/>
      <c r="F62" s="15"/>
    </row>
    <row r="63" spans="1:6" s="41" customFormat="1" ht="57.6" x14ac:dyDescent="0.3">
      <c r="A63" s="49">
        <v>56</v>
      </c>
      <c r="B63" s="50" t="s">
        <v>80</v>
      </c>
      <c r="C63" s="15">
        <v>2</v>
      </c>
      <c r="D63" s="48" t="s">
        <v>30</v>
      </c>
      <c r="E63" s="48"/>
      <c r="F63" s="15"/>
    </row>
    <row r="64" spans="1:6" s="41" customFormat="1" ht="14.4" x14ac:dyDescent="0.3">
      <c r="A64" s="49"/>
      <c r="B64" s="50"/>
      <c r="C64" s="15"/>
      <c r="D64" s="48"/>
      <c r="E64" s="48"/>
      <c r="F64" s="15"/>
    </row>
    <row r="65" spans="1:6" s="41" customFormat="1" ht="86.4" x14ac:dyDescent="0.3">
      <c r="A65" s="49">
        <v>57</v>
      </c>
      <c r="B65" s="50" t="s">
        <v>81</v>
      </c>
      <c r="C65" s="15">
        <v>2</v>
      </c>
      <c r="D65" s="48" t="s">
        <v>30</v>
      </c>
      <c r="E65" s="48"/>
      <c r="F65" s="15"/>
    </row>
    <row r="66" spans="1:6" s="3" customFormat="1" ht="15.6" customHeight="1" x14ac:dyDescent="0.3">
      <c r="A66" s="8"/>
      <c r="B66" s="18"/>
      <c r="C66" s="15"/>
      <c r="D66" s="14"/>
      <c r="E66" s="14"/>
      <c r="F66" s="15"/>
    </row>
    <row r="67" spans="1:6" s="2" customFormat="1" ht="15.6" customHeight="1" x14ac:dyDescent="0.3">
      <c r="A67" s="8"/>
      <c r="B67" s="17" t="s">
        <v>25</v>
      </c>
      <c r="C67" s="11"/>
      <c r="D67" s="10"/>
      <c r="E67" s="11"/>
      <c r="F67" s="11"/>
    </row>
    <row r="68" spans="1:6" s="3" customFormat="1" ht="43.2" x14ac:dyDescent="0.3">
      <c r="A68" s="12">
        <v>58</v>
      </c>
      <c r="B68" s="13" t="s">
        <v>110</v>
      </c>
      <c r="C68" s="15">
        <f>200-110</f>
        <v>90</v>
      </c>
      <c r="D68" s="14" t="s">
        <v>9</v>
      </c>
      <c r="E68" s="15"/>
      <c r="F68" s="15"/>
    </row>
    <row r="69" spans="1:6" s="3" customFormat="1" ht="14.4" x14ac:dyDescent="0.3">
      <c r="A69" s="12"/>
      <c r="B69" s="13"/>
      <c r="C69" s="15"/>
      <c r="D69" s="14"/>
      <c r="E69" s="15"/>
      <c r="F69" s="15"/>
    </row>
    <row r="70" spans="1:6" s="2" customFormat="1" ht="15.6" customHeight="1" x14ac:dyDescent="0.3">
      <c r="A70" s="8"/>
      <c r="B70" s="17" t="s">
        <v>26</v>
      </c>
      <c r="C70" s="11"/>
      <c r="D70" s="10"/>
      <c r="E70" s="11"/>
      <c r="F70" s="11"/>
    </row>
    <row r="71" spans="1:6" s="3" customFormat="1" ht="28.8" x14ac:dyDescent="0.3">
      <c r="A71" s="12">
        <v>59</v>
      </c>
      <c r="B71" s="13" t="s">
        <v>27</v>
      </c>
      <c r="C71" s="15">
        <f>4120-2300</f>
        <v>1820</v>
      </c>
      <c r="D71" s="14" t="s">
        <v>11</v>
      </c>
      <c r="E71" s="15"/>
      <c r="F71" s="15"/>
    </row>
    <row r="72" spans="1:6" s="3" customFormat="1" ht="15.6" customHeight="1" x14ac:dyDescent="0.3">
      <c r="A72" s="12"/>
      <c r="B72" s="13"/>
      <c r="C72" s="15"/>
      <c r="D72" s="14"/>
      <c r="E72" s="15"/>
      <c r="F72" s="15"/>
    </row>
    <row r="73" spans="1:6" s="2" customFormat="1" ht="15.6" customHeight="1" x14ac:dyDescent="0.3">
      <c r="A73" s="8"/>
      <c r="B73" s="17" t="s">
        <v>28</v>
      </c>
      <c r="C73" s="11"/>
      <c r="D73" s="10"/>
      <c r="E73" s="11"/>
      <c r="F73" s="11"/>
    </row>
    <row r="74" spans="1:6" s="3" customFormat="1" ht="28.8" x14ac:dyDescent="0.3">
      <c r="A74" s="12">
        <v>60</v>
      </c>
      <c r="B74" s="13" t="s">
        <v>29</v>
      </c>
      <c r="C74" s="15">
        <v>0</v>
      </c>
      <c r="D74" s="14" t="s">
        <v>20</v>
      </c>
      <c r="E74" s="15"/>
      <c r="F74" s="15"/>
    </row>
    <row r="75" spans="1:6" s="3" customFormat="1" ht="15.6" customHeight="1" x14ac:dyDescent="0.3">
      <c r="A75" s="12"/>
      <c r="B75" s="13"/>
      <c r="C75" s="15"/>
      <c r="D75" s="14"/>
      <c r="E75" s="15"/>
      <c r="F75" s="15"/>
    </row>
    <row r="76" spans="1:6" s="3" customFormat="1" ht="15.6" customHeight="1" x14ac:dyDescent="0.3">
      <c r="A76" s="8"/>
      <c r="B76" s="17" t="s">
        <v>111</v>
      </c>
      <c r="C76" s="15"/>
      <c r="D76" s="14"/>
      <c r="E76" s="15"/>
      <c r="F76" s="15"/>
    </row>
    <row r="77" spans="1:6" s="3" customFormat="1" ht="15.6" customHeight="1" x14ac:dyDescent="0.3">
      <c r="A77" s="12">
        <v>61</v>
      </c>
      <c r="B77" s="13" t="s">
        <v>112</v>
      </c>
      <c r="C77" s="15">
        <v>160</v>
      </c>
      <c r="D77" s="14" t="s">
        <v>30</v>
      </c>
      <c r="E77" s="15"/>
      <c r="F77" s="15"/>
    </row>
    <row r="78" spans="1:6" s="3" customFormat="1" ht="15.6" customHeight="1" x14ac:dyDescent="0.3">
      <c r="A78" s="12"/>
      <c r="B78" s="13"/>
      <c r="C78" s="15"/>
      <c r="D78" s="14"/>
      <c r="E78" s="15"/>
      <c r="F78" s="15"/>
    </row>
    <row r="79" spans="1:6" s="3" customFormat="1" ht="15.6" customHeight="1" x14ac:dyDescent="0.3">
      <c r="A79" s="8"/>
      <c r="B79" s="17" t="s">
        <v>89</v>
      </c>
      <c r="C79" s="15"/>
      <c r="D79" s="14"/>
      <c r="E79" s="15"/>
      <c r="F79" s="15"/>
    </row>
    <row r="80" spans="1:6" s="3" customFormat="1" ht="187.2" x14ac:dyDescent="0.3">
      <c r="A80" s="12">
        <v>62</v>
      </c>
      <c r="B80" s="13" t="s">
        <v>113</v>
      </c>
      <c r="C80" s="15">
        <f>264-150</f>
        <v>114</v>
      </c>
      <c r="D80" s="14" t="s">
        <v>30</v>
      </c>
      <c r="E80" s="15"/>
      <c r="F80" s="15"/>
    </row>
    <row r="81" spans="1:6" s="3" customFormat="1" ht="15.6" customHeight="1" x14ac:dyDescent="0.3">
      <c r="A81" s="8"/>
      <c r="B81" s="13"/>
      <c r="C81" s="15"/>
      <c r="D81" s="14"/>
      <c r="E81" s="15"/>
      <c r="F81" s="15"/>
    </row>
    <row r="82" spans="1:6" s="3" customFormat="1" ht="43.2" x14ac:dyDescent="0.3">
      <c r="A82" s="12">
        <v>63</v>
      </c>
      <c r="B82" s="13" t="s">
        <v>114</v>
      </c>
      <c r="C82" s="15">
        <f>700-400</f>
        <v>300</v>
      </c>
      <c r="D82" s="14" t="s">
        <v>30</v>
      </c>
      <c r="E82" s="15"/>
      <c r="F82" s="15"/>
    </row>
    <row r="83" spans="1:6" s="3" customFormat="1" ht="15.6" customHeight="1" x14ac:dyDescent="0.3">
      <c r="A83" s="8"/>
      <c r="B83" s="13"/>
      <c r="C83" s="15"/>
      <c r="D83" s="14"/>
      <c r="E83" s="15"/>
      <c r="F83" s="15"/>
    </row>
    <row r="84" spans="1:6" s="3" customFormat="1" ht="15.6" customHeight="1" x14ac:dyDescent="0.3">
      <c r="A84" s="8" t="s">
        <v>90</v>
      </c>
      <c r="B84" s="17" t="s">
        <v>91</v>
      </c>
      <c r="C84" s="15"/>
      <c r="D84" s="14"/>
      <c r="E84" s="15"/>
      <c r="F84" s="15"/>
    </row>
    <row r="85" spans="1:6" s="3" customFormat="1" ht="261" customHeight="1" x14ac:dyDescent="0.3">
      <c r="A85" s="12">
        <v>57</v>
      </c>
      <c r="B85" s="13" t="s">
        <v>115</v>
      </c>
      <c r="C85" s="15">
        <v>1300</v>
      </c>
      <c r="D85" s="14" t="s">
        <v>36</v>
      </c>
      <c r="E85" s="15"/>
      <c r="F85" s="15"/>
    </row>
    <row r="86" spans="1:6" s="3" customFormat="1" ht="15.6" customHeight="1" x14ac:dyDescent="0.3">
      <c r="A86" s="12"/>
      <c r="B86" s="13"/>
      <c r="C86" s="15"/>
      <c r="D86" s="14"/>
      <c r="E86" s="15"/>
      <c r="F86" s="15"/>
    </row>
    <row r="87" spans="1:6" s="2" customFormat="1" ht="15.6" customHeight="1" x14ac:dyDescent="0.3">
      <c r="A87" s="8"/>
      <c r="B87" s="17"/>
      <c r="C87" s="11"/>
      <c r="D87" s="10"/>
      <c r="E87" s="11" t="s">
        <v>31</v>
      </c>
      <c r="F87" s="11"/>
    </row>
    <row r="88" spans="1:6" ht="15.6" customHeight="1" x14ac:dyDescent="0.3">
      <c r="A88" s="26"/>
      <c r="B88" s="27"/>
      <c r="C88" s="28"/>
      <c r="D88" s="28"/>
      <c r="E88" s="28"/>
      <c r="F88" s="28"/>
    </row>
    <row r="89" spans="1:6" x14ac:dyDescent="0.3">
      <c r="B89" s="4"/>
    </row>
    <row r="90" spans="1:6" x14ac:dyDescent="0.3">
      <c r="B90" s="4"/>
    </row>
    <row r="91" spans="1:6" x14ac:dyDescent="0.3">
      <c r="B91" s="4"/>
    </row>
    <row r="92" spans="1:6" x14ac:dyDescent="0.3">
      <c r="B92" s="4"/>
    </row>
    <row r="93" spans="1:6" x14ac:dyDescent="0.3">
      <c r="B93" s="4"/>
    </row>
    <row r="94" spans="1:6" x14ac:dyDescent="0.3">
      <c r="B94" s="4"/>
    </row>
    <row r="95" spans="1:6" x14ac:dyDescent="0.3">
      <c r="B95" s="4"/>
    </row>
    <row r="96" spans="1:6" x14ac:dyDescent="0.3">
      <c r="B96" s="4"/>
    </row>
    <row r="97" spans="2:2" x14ac:dyDescent="0.3">
      <c r="B97" s="4"/>
    </row>
    <row r="98" spans="2:2" x14ac:dyDescent="0.3">
      <c r="B98" s="4"/>
    </row>
    <row r="99" spans="2:2" x14ac:dyDescent="0.3">
      <c r="B99" s="4"/>
    </row>
    <row r="100" spans="2:2" x14ac:dyDescent="0.3">
      <c r="B100" s="4"/>
    </row>
    <row r="101" spans="2:2" x14ac:dyDescent="0.3">
      <c r="B101" s="4"/>
    </row>
    <row r="102" spans="2:2" x14ac:dyDescent="0.3">
      <c r="B102" s="4"/>
    </row>
    <row r="103" spans="2:2" x14ac:dyDescent="0.3">
      <c r="B103" s="4"/>
    </row>
    <row r="104" spans="2:2" x14ac:dyDescent="0.3">
      <c r="B104" s="4"/>
    </row>
    <row r="105" spans="2:2" x14ac:dyDescent="0.3">
      <c r="B105" s="4"/>
    </row>
    <row r="106" spans="2:2" x14ac:dyDescent="0.3">
      <c r="B106" s="4"/>
    </row>
    <row r="107" spans="2:2" x14ac:dyDescent="0.3">
      <c r="B107" s="4"/>
    </row>
    <row r="108" spans="2:2" x14ac:dyDescent="0.3">
      <c r="B108" s="4"/>
    </row>
    <row r="109" spans="2:2" x14ac:dyDescent="0.3">
      <c r="B109" s="4"/>
    </row>
    <row r="110" spans="2:2" x14ac:dyDescent="0.3">
      <c r="B110" s="4"/>
    </row>
    <row r="111" spans="2:2" x14ac:dyDescent="0.3">
      <c r="B111" s="4"/>
    </row>
    <row r="112" spans="2:2" x14ac:dyDescent="0.3">
      <c r="B112" s="4"/>
    </row>
    <row r="113" spans="2:2" x14ac:dyDescent="0.3">
      <c r="B113" s="4"/>
    </row>
    <row r="114" spans="2:2" x14ac:dyDescent="0.3">
      <c r="B114" s="4"/>
    </row>
    <row r="115" spans="2:2" x14ac:dyDescent="0.3">
      <c r="B115" s="4"/>
    </row>
    <row r="116" spans="2:2" x14ac:dyDescent="0.3">
      <c r="B116" s="4"/>
    </row>
    <row r="117" spans="2:2" x14ac:dyDescent="0.3">
      <c r="B117" s="4"/>
    </row>
    <row r="118" spans="2:2" x14ac:dyDescent="0.3">
      <c r="B118" s="4"/>
    </row>
    <row r="119" spans="2:2" x14ac:dyDescent="0.3">
      <c r="B119" s="4"/>
    </row>
    <row r="120" spans="2:2" x14ac:dyDescent="0.3">
      <c r="B120" s="4"/>
    </row>
    <row r="121" spans="2:2" x14ac:dyDescent="0.3">
      <c r="B121" s="4"/>
    </row>
    <row r="122" spans="2:2" x14ac:dyDescent="0.3">
      <c r="B122" s="4"/>
    </row>
    <row r="123" spans="2:2" x14ac:dyDescent="0.3">
      <c r="B123" s="4"/>
    </row>
    <row r="124" spans="2:2" x14ac:dyDescent="0.3">
      <c r="B124" s="4"/>
    </row>
    <row r="125" spans="2:2" x14ac:dyDescent="0.3">
      <c r="B125" s="4"/>
    </row>
    <row r="126" spans="2:2" x14ac:dyDescent="0.3">
      <c r="B126" s="4"/>
    </row>
    <row r="127" spans="2:2" x14ac:dyDescent="0.3">
      <c r="B127" s="4"/>
    </row>
    <row r="128" spans="2:2" x14ac:dyDescent="0.3">
      <c r="B128" s="4"/>
    </row>
    <row r="129" spans="2:2" x14ac:dyDescent="0.3">
      <c r="B129" s="4"/>
    </row>
    <row r="130" spans="2:2" x14ac:dyDescent="0.3">
      <c r="B130" s="4"/>
    </row>
    <row r="131" spans="2:2" x14ac:dyDescent="0.3">
      <c r="B131" s="4"/>
    </row>
    <row r="132" spans="2:2" x14ac:dyDescent="0.3">
      <c r="B132" s="4"/>
    </row>
    <row r="133" spans="2:2" x14ac:dyDescent="0.3">
      <c r="B133" s="4"/>
    </row>
    <row r="134" spans="2:2" x14ac:dyDescent="0.3">
      <c r="B134" s="4"/>
    </row>
    <row r="135" spans="2:2" x14ac:dyDescent="0.3">
      <c r="B135" s="4"/>
    </row>
    <row r="136" spans="2:2" x14ac:dyDescent="0.3">
      <c r="B136" s="4"/>
    </row>
    <row r="137" spans="2:2" x14ac:dyDescent="0.3">
      <c r="B137" s="4"/>
    </row>
    <row r="138" spans="2:2" x14ac:dyDescent="0.3">
      <c r="B138" s="4"/>
    </row>
    <row r="139" spans="2:2" x14ac:dyDescent="0.3">
      <c r="B139" s="4"/>
    </row>
    <row r="140" spans="2:2" x14ac:dyDescent="0.3">
      <c r="B140" s="4"/>
    </row>
    <row r="141" spans="2:2" x14ac:dyDescent="0.3">
      <c r="B141" s="4"/>
    </row>
    <row r="142" spans="2:2" x14ac:dyDescent="0.3">
      <c r="B142" s="4"/>
    </row>
    <row r="143" spans="2:2" x14ac:dyDescent="0.3">
      <c r="B143" s="4"/>
    </row>
    <row r="144" spans="2:2" x14ac:dyDescent="0.3">
      <c r="B144" s="4"/>
    </row>
    <row r="145" spans="2:2" x14ac:dyDescent="0.3">
      <c r="B145" s="4"/>
    </row>
    <row r="146" spans="2:2" x14ac:dyDescent="0.3">
      <c r="B146" s="4"/>
    </row>
    <row r="147" spans="2:2" x14ac:dyDescent="0.3">
      <c r="B147" s="4"/>
    </row>
    <row r="148" spans="2:2" x14ac:dyDescent="0.3">
      <c r="B148" s="4"/>
    </row>
    <row r="149" spans="2:2" x14ac:dyDescent="0.3">
      <c r="B149" s="4"/>
    </row>
    <row r="150" spans="2:2" x14ac:dyDescent="0.3">
      <c r="B150" s="4"/>
    </row>
    <row r="151" spans="2:2" x14ac:dyDescent="0.3">
      <c r="B151" s="4"/>
    </row>
    <row r="152" spans="2:2" x14ac:dyDescent="0.3">
      <c r="B152" s="4"/>
    </row>
    <row r="153" spans="2:2" x14ac:dyDescent="0.3">
      <c r="B153" s="4"/>
    </row>
    <row r="154" spans="2:2" x14ac:dyDescent="0.3">
      <c r="B154" s="4"/>
    </row>
    <row r="155" spans="2:2" x14ac:dyDescent="0.3">
      <c r="B155" s="4"/>
    </row>
    <row r="156" spans="2:2" x14ac:dyDescent="0.3">
      <c r="B156" s="4"/>
    </row>
    <row r="157" spans="2:2" x14ac:dyDescent="0.3">
      <c r="B157" s="4"/>
    </row>
    <row r="158" spans="2:2" x14ac:dyDescent="0.3">
      <c r="B158" s="4"/>
    </row>
  </sheetData>
  <mergeCells count="3">
    <mergeCell ref="A3:F3"/>
    <mergeCell ref="A2:F2"/>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D9E4-C969-476F-BBD5-24F8491F2F9F}">
  <dimension ref="A1:F72"/>
  <sheetViews>
    <sheetView topLeftCell="A59" workbookViewId="0">
      <selection activeCell="F72" sqref="F72"/>
    </sheetView>
  </sheetViews>
  <sheetFormatPr defaultColWidth="9.109375" defaultRowHeight="15.6" x14ac:dyDescent="0.3"/>
  <cols>
    <col min="1" max="1" width="9.109375" style="35"/>
    <col min="2" max="2" width="74.33203125" style="57" customWidth="1"/>
    <col min="3" max="3" width="12.6640625" style="34" customWidth="1"/>
    <col min="4" max="4" width="8.5546875" style="34" customWidth="1"/>
    <col min="5" max="5" width="12.6640625" style="34" bestFit="1" customWidth="1"/>
    <col min="6" max="6" width="18.5546875" style="34" customWidth="1"/>
    <col min="7" max="16384" width="9.109375" style="33"/>
  </cols>
  <sheetData>
    <row r="1" spans="1:6" s="1" customFormat="1" ht="24" customHeight="1" x14ac:dyDescent="0.3">
      <c r="A1" s="65" t="s">
        <v>34</v>
      </c>
      <c r="B1" s="65"/>
      <c r="C1" s="65"/>
      <c r="D1" s="65"/>
      <c r="E1" s="65"/>
      <c r="F1" s="65"/>
    </row>
    <row r="2" spans="1:6" s="1" customFormat="1" ht="24" customHeight="1" x14ac:dyDescent="0.3">
      <c r="A2" s="65" t="s">
        <v>69</v>
      </c>
      <c r="B2" s="65"/>
      <c r="C2" s="65"/>
      <c r="D2" s="65"/>
      <c r="E2" s="65"/>
      <c r="F2" s="65"/>
    </row>
    <row r="3" spans="1:6" customFormat="1" ht="24" customHeight="1" x14ac:dyDescent="0.3">
      <c r="A3" s="19" t="s">
        <v>33</v>
      </c>
      <c r="B3" s="19" t="s">
        <v>1</v>
      </c>
      <c r="C3" s="23" t="s">
        <v>3</v>
      </c>
      <c r="D3" s="23" t="s">
        <v>2</v>
      </c>
      <c r="E3" s="23" t="s">
        <v>4</v>
      </c>
      <c r="F3" s="23" t="s">
        <v>5</v>
      </c>
    </row>
    <row r="4" spans="1:6" customFormat="1" ht="15.6" customHeight="1" x14ac:dyDescent="0.3">
      <c r="A4" s="21"/>
      <c r="B4" s="20"/>
      <c r="C4" s="22"/>
      <c r="D4" s="22"/>
      <c r="E4" s="22"/>
      <c r="F4" s="22"/>
    </row>
    <row r="5" spans="1:6" x14ac:dyDescent="0.3">
      <c r="A5" s="31" t="s">
        <v>6</v>
      </c>
      <c r="B5" s="58" t="s">
        <v>37</v>
      </c>
      <c r="C5" s="30"/>
      <c r="D5" s="30"/>
      <c r="E5" s="30"/>
      <c r="F5" s="37"/>
    </row>
    <row r="6" spans="1:6" ht="57.6" x14ac:dyDescent="0.3">
      <c r="A6" s="31">
        <v>1</v>
      </c>
      <c r="B6" s="50" t="s">
        <v>60</v>
      </c>
      <c r="C6" s="30"/>
      <c r="D6" s="30"/>
      <c r="E6" s="30"/>
      <c r="F6" s="37"/>
    </row>
    <row r="7" spans="1:6" x14ac:dyDescent="0.3">
      <c r="A7" s="63">
        <v>1.1000000000000001</v>
      </c>
      <c r="B7" s="50" t="s">
        <v>116</v>
      </c>
      <c r="C7" s="30">
        <v>100</v>
      </c>
      <c r="D7" s="30" t="s">
        <v>18</v>
      </c>
      <c r="E7" s="30"/>
      <c r="F7" s="37"/>
    </row>
    <row r="8" spans="1:6" x14ac:dyDescent="0.3">
      <c r="A8" s="63">
        <v>1.2</v>
      </c>
      <c r="B8" s="50" t="s">
        <v>117</v>
      </c>
      <c r="C8" s="30">
        <v>200</v>
      </c>
      <c r="D8" s="30" t="s">
        <v>18</v>
      </c>
      <c r="E8" s="30"/>
      <c r="F8" s="37"/>
    </row>
    <row r="9" spans="1:6" x14ac:dyDescent="0.3">
      <c r="A9" s="63">
        <v>1.3</v>
      </c>
      <c r="B9" s="50" t="s">
        <v>118</v>
      </c>
      <c r="C9" s="30">
        <v>100</v>
      </c>
      <c r="D9" s="30" t="s">
        <v>18</v>
      </c>
      <c r="E9" s="30"/>
      <c r="F9" s="37"/>
    </row>
    <row r="10" spans="1:6" x14ac:dyDescent="0.3">
      <c r="A10" s="63"/>
      <c r="B10" s="50"/>
      <c r="C10" s="30"/>
      <c r="D10" s="30"/>
      <c r="E10" s="30"/>
      <c r="F10" s="37"/>
    </row>
    <row r="11" spans="1:6" ht="57.6" x14ac:dyDescent="0.3">
      <c r="A11" s="31">
        <v>2</v>
      </c>
      <c r="B11" s="50" t="s">
        <v>38</v>
      </c>
      <c r="C11" s="30"/>
      <c r="D11" s="30"/>
      <c r="E11" s="30"/>
      <c r="F11" s="37"/>
    </row>
    <row r="12" spans="1:6" x14ac:dyDescent="0.3">
      <c r="A12" s="63">
        <v>2.1</v>
      </c>
      <c r="B12" s="50" t="s">
        <v>116</v>
      </c>
      <c r="C12" s="30">
        <f>635-320</f>
        <v>315</v>
      </c>
      <c r="D12" s="30" t="s">
        <v>18</v>
      </c>
      <c r="E12" s="30"/>
      <c r="F12" s="37"/>
    </row>
    <row r="13" spans="1:6" x14ac:dyDescent="0.3">
      <c r="A13" s="63">
        <v>2.2000000000000002</v>
      </c>
      <c r="B13" s="50" t="s">
        <v>117</v>
      </c>
      <c r="C13" s="30">
        <f>1935-975</f>
        <v>960</v>
      </c>
      <c r="D13" s="30" t="s">
        <v>18</v>
      </c>
      <c r="E13" s="30"/>
      <c r="F13" s="37"/>
    </row>
    <row r="14" spans="1:6" x14ac:dyDescent="0.3">
      <c r="A14" s="63">
        <v>2.2999999999999998</v>
      </c>
      <c r="B14" s="50" t="s">
        <v>118</v>
      </c>
      <c r="C14" s="30">
        <f>730-368</f>
        <v>362</v>
      </c>
      <c r="D14" s="30" t="s">
        <v>18</v>
      </c>
      <c r="E14" s="30"/>
      <c r="F14" s="37"/>
    </row>
    <row r="15" spans="1:6" x14ac:dyDescent="0.3">
      <c r="A15" s="63">
        <v>2.4</v>
      </c>
      <c r="B15" s="50" t="s">
        <v>119</v>
      </c>
      <c r="C15" s="30">
        <f>2180-1099</f>
        <v>1081</v>
      </c>
      <c r="D15" s="30" t="s">
        <v>18</v>
      </c>
      <c r="E15" s="30"/>
      <c r="F15" s="37"/>
    </row>
    <row r="16" spans="1:6" x14ac:dyDescent="0.3">
      <c r="A16" s="63">
        <v>2.5</v>
      </c>
      <c r="B16" s="50" t="s">
        <v>120</v>
      </c>
      <c r="C16" s="30">
        <f>1290-650</f>
        <v>640</v>
      </c>
      <c r="D16" s="30" t="s">
        <v>18</v>
      </c>
      <c r="E16" s="30"/>
      <c r="F16" s="37"/>
    </row>
    <row r="17" spans="1:6" x14ac:dyDescent="0.3">
      <c r="A17" s="63">
        <v>2.6</v>
      </c>
      <c r="B17" s="50" t="s">
        <v>23</v>
      </c>
      <c r="C17" s="30">
        <f>2024-1020</f>
        <v>1004</v>
      </c>
      <c r="D17" s="30" t="s">
        <v>18</v>
      </c>
      <c r="E17" s="30"/>
      <c r="F17" s="37"/>
    </row>
    <row r="18" spans="1:6" x14ac:dyDescent="0.3">
      <c r="A18" s="63">
        <v>2.7</v>
      </c>
      <c r="B18" s="50" t="s">
        <v>121</v>
      </c>
      <c r="C18" s="30">
        <f>960-484</f>
        <v>476</v>
      </c>
      <c r="D18" s="30" t="s">
        <v>18</v>
      </c>
      <c r="E18" s="30"/>
      <c r="F18" s="37"/>
    </row>
    <row r="19" spans="1:6" x14ac:dyDescent="0.3">
      <c r="A19" s="63">
        <v>2.8</v>
      </c>
      <c r="B19" s="50" t="s">
        <v>122</v>
      </c>
      <c r="C19" s="30">
        <f>650-328</f>
        <v>322</v>
      </c>
      <c r="D19" s="30" t="s">
        <v>18</v>
      </c>
      <c r="E19" s="30"/>
      <c r="F19" s="37"/>
    </row>
    <row r="20" spans="1:6" x14ac:dyDescent="0.3">
      <c r="A20" s="63">
        <v>2.9</v>
      </c>
      <c r="B20" s="50" t="s">
        <v>21</v>
      </c>
      <c r="C20" s="30">
        <f>680-343</f>
        <v>337</v>
      </c>
      <c r="D20" s="30" t="s">
        <v>18</v>
      </c>
      <c r="E20" s="30"/>
      <c r="F20" s="37"/>
    </row>
    <row r="21" spans="1:6" x14ac:dyDescent="0.3">
      <c r="A21" s="63"/>
      <c r="B21" s="50"/>
      <c r="C21" s="30"/>
      <c r="D21" s="30"/>
      <c r="E21" s="30"/>
      <c r="F21" s="37"/>
    </row>
    <row r="22" spans="1:6" ht="28.8" x14ac:dyDescent="0.3">
      <c r="A22" s="31">
        <v>3</v>
      </c>
      <c r="B22" s="50" t="s">
        <v>24</v>
      </c>
      <c r="C22" s="30">
        <v>30</v>
      </c>
      <c r="D22" s="30" t="s">
        <v>94</v>
      </c>
      <c r="E22" s="30"/>
      <c r="F22" s="37"/>
    </row>
    <row r="23" spans="1:6" x14ac:dyDescent="0.3">
      <c r="A23" s="31"/>
      <c r="B23" s="50"/>
      <c r="C23" s="30"/>
      <c r="D23" s="30"/>
      <c r="E23" s="30"/>
      <c r="F23" s="37"/>
    </row>
    <row r="24" spans="1:6" ht="28.8" x14ac:dyDescent="0.3">
      <c r="A24" s="31">
        <v>4</v>
      </c>
      <c r="B24" s="50" t="s">
        <v>39</v>
      </c>
      <c r="C24" s="30">
        <v>50</v>
      </c>
      <c r="D24" s="30" t="s">
        <v>94</v>
      </c>
      <c r="E24" s="30"/>
      <c r="F24" s="37"/>
    </row>
    <row r="25" spans="1:6" x14ac:dyDescent="0.3">
      <c r="A25" s="31"/>
      <c r="B25" s="50"/>
      <c r="C25" s="30"/>
      <c r="D25" s="30"/>
      <c r="E25" s="30"/>
      <c r="F25" s="37"/>
    </row>
    <row r="26" spans="1:6" ht="28.8" x14ac:dyDescent="0.3">
      <c r="A26" s="31">
        <v>5</v>
      </c>
      <c r="B26" s="50" t="s">
        <v>40</v>
      </c>
      <c r="C26" s="30">
        <f>2570-400</f>
        <v>2170</v>
      </c>
      <c r="D26" s="30" t="s">
        <v>95</v>
      </c>
      <c r="E26" s="30"/>
      <c r="F26" s="37"/>
    </row>
    <row r="27" spans="1:6" x14ac:dyDescent="0.3">
      <c r="A27" s="31"/>
      <c r="B27" s="50"/>
      <c r="C27" s="30"/>
      <c r="D27" s="30"/>
      <c r="E27" s="30"/>
      <c r="F27" s="37"/>
    </row>
    <row r="28" spans="1:6" ht="28.8" x14ac:dyDescent="0.3">
      <c r="A28" s="31">
        <v>6</v>
      </c>
      <c r="B28" s="50" t="s">
        <v>61</v>
      </c>
      <c r="C28" s="30"/>
      <c r="D28" s="30"/>
      <c r="E28" s="30"/>
      <c r="F28" s="37"/>
    </row>
    <row r="29" spans="1:6" x14ac:dyDescent="0.3">
      <c r="A29" s="63">
        <v>6.1</v>
      </c>
      <c r="B29" s="50" t="s">
        <v>41</v>
      </c>
      <c r="C29" s="30">
        <v>1</v>
      </c>
      <c r="D29" s="30" t="s">
        <v>96</v>
      </c>
      <c r="E29" s="30"/>
      <c r="F29" s="37"/>
    </row>
    <row r="30" spans="1:6" x14ac:dyDescent="0.3">
      <c r="A30" s="63">
        <v>6.2</v>
      </c>
      <c r="B30" s="50" t="s">
        <v>42</v>
      </c>
      <c r="C30" s="30">
        <v>1</v>
      </c>
      <c r="D30" s="30" t="s">
        <v>96</v>
      </c>
      <c r="E30" s="30"/>
      <c r="F30" s="37"/>
    </row>
    <row r="31" spans="1:6" x14ac:dyDescent="0.3">
      <c r="A31" s="63">
        <v>6.3</v>
      </c>
      <c r="B31" s="50" t="s">
        <v>43</v>
      </c>
      <c r="C31" s="30">
        <v>5</v>
      </c>
      <c r="D31" s="30" t="s">
        <v>96</v>
      </c>
      <c r="E31" s="30"/>
      <c r="F31" s="37"/>
    </row>
    <row r="32" spans="1:6" x14ac:dyDescent="0.3">
      <c r="A32" s="63">
        <v>6.4</v>
      </c>
      <c r="B32" s="50" t="s">
        <v>44</v>
      </c>
      <c r="C32" s="30">
        <v>5</v>
      </c>
      <c r="D32" s="30" t="s">
        <v>96</v>
      </c>
      <c r="E32" s="30"/>
      <c r="F32" s="37"/>
    </row>
    <row r="33" spans="1:6" x14ac:dyDescent="0.3">
      <c r="A33" s="63">
        <v>6.5</v>
      </c>
      <c r="B33" s="50" t="s">
        <v>45</v>
      </c>
      <c r="C33" s="30">
        <v>1</v>
      </c>
      <c r="D33" s="30" t="s">
        <v>96</v>
      </c>
      <c r="E33" s="30"/>
      <c r="F33" s="37"/>
    </row>
    <row r="34" spans="1:6" x14ac:dyDescent="0.3">
      <c r="A34" s="63">
        <v>6.6</v>
      </c>
      <c r="B34" s="50" t="s">
        <v>46</v>
      </c>
      <c r="C34" s="30">
        <v>10</v>
      </c>
      <c r="D34" s="30" t="s">
        <v>96</v>
      </c>
      <c r="E34" s="30"/>
      <c r="F34" s="37"/>
    </row>
    <row r="35" spans="1:6" x14ac:dyDescent="0.3">
      <c r="A35" s="63">
        <v>6.7</v>
      </c>
      <c r="B35" s="50" t="s">
        <v>47</v>
      </c>
      <c r="C35" s="30">
        <v>10</v>
      </c>
      <c r="D35" s="30" t="s">
        <v>96</v>
      </c>
      <c r="E35" s="30"/>
      <c r="F35" s="37"/>
    </row>
    <row r="36" spans="1:6" x14ac:dyDescent="0.3">
      <c r="A36" s="63">
        <v>6.8</v>
      </c>
      <c r="B36" s="50" t="s">
        <v>48</v>
      </c>
      <c r="C36" s="30">
        <v>10</v>
      </c>
      <c r="D36" s="30" t="s">
        <v>96</v>
      </c>
      <c r="E36" s="30"/>
      <c r="F36" s="37"/>
    </row>
    <row r="37" spans="1:6" x14ac:dyDescent="0.3">
      <c r="A37" s="63">
        <v>6.9</v>
      </c>
      <c r="B37" s="50" t="s">
        <v>49</v>
      </c>
      <c r="C37" s="30">
        <v>10</v>
      </c>
      <c r="D37" s="30" t="s">
        <v>96</v>
      </c>
      <c r="E37" s="30"/>
      <c r="F37" s="37"/>
    </row>
    <row r="38" spans="1:6" x14ac:dyDescent="0.3">
      <c r="A38" s="64">
        <v>6.1</v>
      </c>
      <c r="B38" s="50" t="s">
        <v>50</v>
      </c>
      <c r="C38" s="30">
        <v>1</v>
      </c>
      <c r="D38" s="30" t="s">
        <v>96</v>
      </c>
      <c r="E38" s="30"/>
      <c r="F38" s="37"/>
    </row>
    <row r="39" spans="1:6" x14ac:dyDescent="0.3">
      <c r="A39" s="64"/>
      <c r="B39" s="50"/>
      <c r="C39" s="30"/>
      <c r="D39" s="30"/>
      <c r="E39" s="30"/>
      <c r="F39" s="37"/>
    </row>
    <row r="40" spans="1:6" ht="43.2" x14ac:dyDescent="0.3">
      <c r="A40" s="31">
        <v>7</v>
      </c>
      <c r="B40" s="50" t="s">
        <v>62</v>
      </c>
      <c r="C40" s="30">
        <v>50</v>
      </c>
      <c r="D40" s="30" t="s">
        <v>96</v>
      </c>
      <c r="E40" s="30"/>
      <c r="F40" s="37"/>
    </row>
    <row r="41" spans="1:6" x14ac:dyDescent="0.3">
      <c r="A41" s="31"/>
      <c r="B41" s="50"/>
      <c r="C41" s="30"/>
      <c r="D41" s="30"/>
      <c r="E41" s="30"/>
      <c r="F41" s="37"/>
    </row>
    <row r="42" spans="1:6" ht="28.8" x14ac:dyDescent="0.3">
      <c r="A42" s="31">
        <v>8</v>
      </c>
      <c r="B42" s="50" t="s">
        <v>99</v>
      </c>
      <c r="C42" s="30">
        <v>2</v>
      </c>
      <c r="D42" s="30" t="s">
        <v>97</v>
      </c>
      <c r="E42" s="30"/>
      <c r="F42" s="37"/>
    </row>
    <row r="43" spans="1:6" x14ac:dyDescent="0.3">
      <c r="A43" s="31"/>
      <c r="B43" s="50"/>
      <c r="C43" s="30"/>
      <c r="D43" s="30"/>
      <c r="E43" s="30"/>
      <c r="F43" s="37"/>
    </row>
    <row r="44" spans="1:6" x14ac:dyDescent="0.3">
      <c r="A44" s="36" t="s">
        <v>12</v>
      </c>
      <c r="B44" s="47" t="s">
        <v>51</v>
      </c>
      <c r="C44" s="30"/>
      <c r="D44" s="30"/>
      <c r="E44" s="30"/>
      <c r="F44" s="37"/>
    </row>
    <row r="45" spans="1:6" ht="28.8" x14ac:dyDescent="0.3">
      <c r="A45" s="31">
        <v>9</v>
      </c>
      <c r="B45" s="50" t="s">
        <v>98</v>
      </c>
      <c r="C45" s="30">
        <v>100</v>
      </c>
      <c r="D45" s="30" t="s">
        <v>94</v>
      </c>
      <c r="E45" s="30"/>
      <c r="F45" s="37"/>
    </row>
    <row r="46" spans="1:6" x14ac:dyDescent="0.3">
      <c r="A46" s="31"/>
      <c r="B46" s="50"/>
      <c r="C46" s="30"/>
      <c r="D46" s="30"/>
      <c r="E46" s="30"/>
      <c r="F46" s="37"/>
    </row>
    <row r="47" spans="1:6" ht="43.2" x14ac:dyDescent="0.3">
      <c r="A47" s="31">
        <v>10</v>
      </c>
      <c r="B47" s="50" t="s">
        <v>52</v>
      </c>
      <c r="C47" s="30"/>
      <c r="D47" s="30"/>
      <c r="E47" s="30"/>
      <c r="F47" s="37"/>
    </row>
    <row r="48" spans="1:6" x14ac:dyDescent="0.3">
      <c r="A48" s="63">
        <v>10.1</v>
      </c>
      <c r="B48" s="50" t="s">
        <v>23</v>
      </c>
      <c r="C48" s="30">
        <f>1421-716</f>
        <v>705</v>
      </c>
      <c r="D48" s="30" t="s">
        <v>18</v>
      </c>
      <c r="E48" s="30"/>
      <c r="F48" s="37"/>
    </row>
    <row r="49" spans="1:6" x14ac:dyDescent="0.3">
      <c r="A49" s="63">
        <v>10.199999999999999</v>
      </c>
      <c r="B49" s="50" t="s">
        <v>22</v>
      </c>
      <c r="C49" s="30">
        <f>6500-3276</f>
        <v>3224</v>
      </c>
      <c r="D49" s="30" t="s">
        <v>18</v>
      </c>
      <c r="E49" s="30"/>
      <c r="F49" s="37"/>
    </row>
    <row r="50" spans="1:6" x14ac:dyDescent="0.3">
      <c r="A50" s="63">
        <v>10.3</v>
      </c>
      <c r="B50" s="50" t="s">
        <v>21</v>
      </c>
      <c r="C50" s="30">
        <f>4000-2016</f>
        <v>1984</v>
      </c>
      <c r="D50" s="30" t="s">
        <v>18</v>
      </c>
      <c r="E50" s="30"/>
      <c r="F50" s="37"/>
    </row>
    <row r="51" spans="1:6" x14ac:dyDescent="0.3">
      <c r="A51" s="63"/>
      <c r="B51" s="50"/>
      <c r="C51" s="30"/>
      <c r="D51" s="30"/>
      <c r="E51" s="30"/>
      <c r="F51" s="37"/>
    </row>
    <row r="52" spans="1:6" x14ac:dyDescent="0.3">
      <c r="A52" s="36" t="s">
        <v>13</v>
      </c>
      <c r="B52" s="47" t="s">
        <v>53</v>
      </c>
      <c r="C52" s="30"/>
      <c r="D52" s="30"/>
      <c r="E52" s="30"/>
      <c r="F52" s="37"/>
    </row>
    <row r="53" spans="1:6" x14ac:dyDescent="0.3">
      <c r="A53" s="31">
        <v>11</v>
      </c>
      <c r="B53" s="50" t="s">
        <v>54</v>
      </c>
      <c r="C53" s="30">
        <v>5</v>
      </c>
      <c r="D53" s="30" t="s">
        <v>94</v>
      </c>
      <c r="E53" s="30"/>
      <c r="F53" s="37"/>
    </row>
    <row r="54" spans="1:6" x14ac:dyDescent="0.3">
      <c r="A54" s="31"/>
      <c r="B54" s="50"/>
      <c r="C54" s="30"/>
      <c r="D54" s="30"/>
      <c r="E54" s="30"/>
      <c r="F54" s="37"/>
    </row>
    <row r="55" spans="1:6" ht="57.6" x14ac:dyDescent="0.3">
      <c r="A55" s="31">
        <v>12</v>
      </c>
      <c r="B55" s="50" t="s">
        <v>55</v>
      </c>
      <c r="C55" s="30"/>
      <c r="D55" s="30"/>
      <c r="E55" s="30"/>
      <c r="F55" s="37"/>
    </row>
    <row r="56" spans="1:6" x14ac:dyDescent="0.3">
      <c r="A56" s="63">
        <v>12.1</v>
      </c>
      <c r="B56" s="50" t="s">
        <v>21</v>
      </c>
      <c r="C56" s="30">
        <v>10</v>
      </c>
      <c r="D56" s="30" t="s">
        <v>18</v>
      </c>
      <c r="E56" s="30"/>
      <c r="F56" s="37"/>
    </row>
    <row r="57" spans="1:6" x14ac:dyDescent="0.3">
      <c r="A57" s="63">
        <v>12.2</v>
      </c>
      <c r="B57" s="50" t="s">
        <v>56</v>
      </c>
      <c r="C57" s="30">
        <v>10</v>
      </c>
      <c r="D57" s="30" t="s">
        <v>18</v>
      </c>
      <c r="E57" s="30"/>
      <c r="F57" s="37"/>
    </row>
    <row r="58" spans="1:6" x14ac:dyDescent="0.3">
      <c r="A58" s="63">
        <v>12.3</v>
      </c>
      <c r="B58" s="50" t="s">
        <v>57</v>
      </c>
      <c r="C58" s="30">
        <v>20</v>
      </c>
      <c r="D58" s="30" t="s">
        <v>18</v>
      </c>
      <c r="E58" s="30"/>
      <c r="F58" s="37"/>
    </row>
    <row r="59" spans="1:6" x14ac:dyDescent="0.3">
      <c r="A59" s="63">
        <v>12.4</v>
      </c>
      <c r="B59" s="50" t="s">
        <v>58</v>
      </c>
      <c r="C59" s="30">
        <v>20</v>
      </c>
      <c r="D59" s="30" t="s">
        <v>18</v>
      </c>
      <c r="E59" s="30"/>
      <c r="F59" s="37"/>
    </row>
    <row r="60" spans="1:6" x14ac:dyDescent="0.3">
      <c r="A60" s="63"/>
      <c r="B60" s="50"/>
      <c r="C60" s="30"/>
      <c r="D60" s="30"/>
      <c r="E60" s="30"/>
      <c r="F60" s="37"/>
    </row>
    <row r="61" spans="1:6" x14ac:dyDescent="0.3">
      <c r="A61" s="38" t="s">
        <v>15</v>
      </c>
      <c r="B61" s="58" t="s">
        <v>59</v>
      </c>
      <c r="C61" s="30"/>
      <c r="D61" s="30"/>
      <c r="E61" s="30"/>
      <c r="F61" s="37"/>
    </row>
    <row r="62" spans="1:6" ht="15.6" customHeight="1" x14ac:dyDescent="0.3">
      <c r="A62" s="31">
        <v>13</v>
      </c>
      <c r="B62" s="61" t="s">
        <v>63</v>
      </c>
      <c r="C62" s="30">
        <v>100</v>
      </c>
      <c r="D62" s="30" t="s">
        <v>94</v>
      </c>
      <c r="E62" s="30"/>
      <c r="F62" s="37"/>
    </row>
    <row r="63" spans="1:6" ht="15.6" customHeight="1" x14ac:dyDescent="0.3">
      <c r="A63" s="31"/>
      <c r="B63" s="61"/>
      <c r="C63" s="30"/>
      <c r="D63" s="30"/>
      <c r="E63" s="30"/>
      <c r="F63" s="37"/>
    </row>
    <row r="64" spans="1:6" x14ac:dyDescent="0.3">
      <c r="A64" s="31">
        <v>14</v>
      </c>
      <c r="B64" s="50" t="s">
        <v>64</v>
      </c>
      <c r="C64" s="30">
        <v>1500</v>
      </c>
      <c r="D64" s="30" t="s">
        <v>18</v>
      </c>
      <c r="E64" s="30"/>
      <c r="F64" s="37"/>
    </row>
    <row r="65" spans="1:6" x14ac:dyDescent="0.3">
      <c r="A65" s="31"/>
      <c r="B65" s="50"/>
      <c r="C65" s="30"/>
      <c r="D65" s="30"/>
      <c r="E65" s="30"/>
      <c r="F65" s="37"/>
    </row>
    <row r="66" spans="1:6" x14ac:dyDescent="0.3">
      <c r="A66" s="31">
        <v>15</v>
      </c>
      <c r="B66" s="62" t="s">
        <v>123</v>
      </c>
      <c r="C66" s="30">
        <v>1000</v>
      </c>
      <c r="D66" s="30" t="s">
        <v>18</v>
      </c>
      <c r="E66" s="30"/>
      <c r="F66" s="37"/>
    </row>
    <row r="67" spans="1:6" x14ac:dyDescent="0.3">
      <c r="A67" s="31"/>
      <c r="B67" s="62"/>
      <c r="C67" s="30"/>
      <c r="D67" s="30"/>
      <c r="E67" s="30"/>
      <c r="F67" s="37"/>
    </row>
    <row r="68" spans="1:6" ht="28.8" x14ac:dyDescent="0.3">
      <c r="A68" s="31">
        <v>16</v>
      </c>
      <c r="B68" s="50" t="s">
        <v>124</v>
      </c>
      <c r="C68" s="30">
        <v>3000</v>
      </c>
      <c r="D68" s="30" t="s">
        <v>18</v>
      </c>
      <c r="E68" s="30"/>
      <c r="F68" s="37"/>
    </row>
    <row r="69" spans="1:6" x14ac:dyDescent="0.3">
      <c r="A69" s="31"/>
      <c r="B69" s="50"/>
      <c r="C69" s="30"/>
      <c r="D69" s="30"/>
      <c r="E69" s="30"/>
      <c r="F69" s="37"/>
    </row>
    <row r="70" spans="1:6" x14ac:dyDescent="0.3">
      <c r="A70" s="31">
        <v>17</v>
      </c>
      <c r="B70" s="50" t="s">
        <v>125</v>
      </c>
      <c r="C70" s="30">
        <v>500</v>
      </c>
      <c r="D70" s="30" t="s">
        <v>18</v>
      </c>
      <c r="E70" s="30"/>
      <c r="F70" s="37"/>
    </row>
    <row r="71" spans="1:6" x14ac:dyDescent="0.3">
      <c r="A71" s="31"/>
      <c r="B71" s="50"/>
      <c r="C71" s="30"/>
      <c r="D71" s="30"/>
      <c r="E71" s="30"/>
      <c r="F71" s="37"/>
    </row>
    <row r="72" spans="1:6" s="56" customFormat="1" ht="18" x14ac:dyDescent="0.3">
      <c r="A72" s="31"/>
      <c r="B72" s="59"/>
      <c r="C72" s="30"/>
      <c r="D72" s="30"/>
      <c r="E72" s="29" t="s">
        <v>31</v>
      </c>
      <c r="F72" s="39"/>
    </row>
  </sheetData>
  <mergeCells count="2">
    <mergeCell ref="A1:F1"/>
    <mergeCell ref="A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ABSTRACT SHEET</vt:lpstr>
      <vt:lpstr>boq - toilet areas</vt:lpstr>
      <vt:lpstr>boq - plumbing works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Vishrut</dc:creator>
  <cp:lastModifiedBy>Vishrut</cp:lastModifiedBy>
  <cp:lastPrinted>2023-07-17T08:29:26Z</cp:lastPrinted>
  <dcterms:created xsi:type="dcterms:W3CDTF">2015-06-05T18:17:20Z</dcterms:created>
  <dcterms:modified xsi:type="dcterms:W3CDTF">2023-07-25T06:28:31Z</dcterms:modified>
</cp:coreProperties>
</file>