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Vishrut\Desktop\24.07.2023 - hvac\New folder\"/>
    </mc:Choice>
  </mc:AlternateContent>
  <xr:revisionPtr revIDLastSave="0" documentId="13_ncr:1_{5FBEBA22-9D08-49BC-85A7-9F19349F7A13}" xr6:coauthVersionLast="47" xr6:coauthVersionMax="47" xr10:uidLastSave="{00000000-0000-0000-0000-000000000000}"/>
  <bookViews>
    <workbookView xWindow="-108" yWindow="-108" windowWidth="23256" windowHeight="12456" tabRatio="637" xr2:uid="{00000000-000D-0000-FFFF-FFFF00000000}"/>
  </bookViews>
  <sheets>
    <sheet name="ABSTRACT SHEET" sheetId="6" r:id="rId1"/>
    <sheet name="boq - HVAC works (stadium)" sheetId="4" r:id="rId2"/>
    <sheet name="boq - HVAC works (MCA reception" sheetId="10" r:id="rId3"/>
  </sheets>
  <definedNames>
    <definedName name="_xlnm.Print_Titles" localSheetId="1">'boq - HVAC works (stadium)'!$1:$3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5" i="4" l="1"/>
  <c r="C123" i="4"/>
  <c r="C117" i="4"/>
  <c r="C113" i="4"/>
  <c r="C90" i="4"/>
  <c r="C88" i="4"/>
  <c r="C86" i="4"/>
  <c r="C84" i="4"/>
  <c r="C82" i="4"/>
  <c r="C48" i="4"/>
  <c r="A9" i="4"/>
  <c r="A11" i="4" s="1"/>
  <c r="A13" i="4" s="1"/>
  <c r="A15" i="4" s="1"/>
  <c r="A17" i="4" s="1"/>
  <c r="A19" i="4" s="1"/>
  <c r="A21" i="4" s="1"/>
  <c r="A23" i="4" s="1"/>
  <c r="A26" i="4" s="1"/>
  <c r="A28" i="4" s="1"/>
  <c r="A30" i="4" s="1"/>
  <c r="A32" i="4" s="1"/>
  <c r="A34" i="4" s="1"/>
  <c r="A36" i="4" s="1"/>
  <c r="A38" i="4" s="1"/>
  <c r="A40" i="4" s="1"/>
  <c r="A42" i="4" s="1"/>
  <c r="A44" i="4" s="1"/>
  <c r="A46" i="4" s="1"/>
  <c r="A48" i="4" s="1"/>
  <c r="A51" i="4" s="1"/>
  <c r="A53" i="4" s="1"/>
  <c r="A55" i="4" s="1"/>
  <c r="A57" i="4" s="1"/>
  <c r="A59" i="4" s="1"/>
  <c r="A61" i="4" s="1"/>
  <c r="A65" i="4" l="1"/>
  <c r="A63" i="4"/>
  <c r="A67" i="4" s="1"/>
  <c r="A69" i="4" s="1"/>
  <c r="A72" i="4" s="1"/>
  <c r="A74" i="4" s="1"/>
  <c r="A76" i="4" s="1"/>
  <c r="A78" i="4" s="1"/>
  <c r="A82" i="4" s="1"/>
  <c r="A84" i="4" s="1"/>
  <c r="A86" i="4" s="1"/>
  <c r="A88" i="4" s="1"/>
  <c r="A90" i="4" s="1"/>
  <c r="A94" i="4" s="1"/>
  <c r="A96" i="4" s="1"/>
  <c r="A98" i="4" s="1"/>
  <c r="A100" i="4" s="1"/>
  <c r="A102" i="4" s="1"/>
  <c r="A104" i="4" s="1"/>
  <c r="A106" i="4" s="1"/>
  <c r="A108" i="4" l="1"/>
  <c r="A111" i="4"/>
  <c r="A113" i="4" s="1"/>
  <c r="A117" i="4" s="1"/>
  <c r="A119" i="4" s="1"/>
  <c r="A121" i="4" s="1"/>
  <c r="A123" i="4" s="1"/>
  <c r="A125" i="4" s="1"/>
  <c r="A127" i="4" s="1"/>
  <c r="A129" i="4" s="1"/>
  <c r="A131" i="4" s="1"/>
  <c r="A133" i="4" s="1"/>
  <c r="A136" i="4" s="1"/>
  <c r="A138" i="4" s="1"/>
  <c r="A140" i="4" s="1"/>
  <c r="A142" i="4" s="1"/>
  <c r="A144" i="4" s="1"/>
</calcChain>
</file>

<file path=xl/sharedStrings.xml><?xml version="1.0" encoding="utf-8"?>
<sst xmlns="http://schemas.openxmlformats.org/spreadsheetml/2006/main" count="189" uniqueCount="112">
  <si>
    <t>SR.NO</t>
  </si>
  <si>
    <t>DESCRIPTION</t>
  </si>
  <si>
    <t>UNIT</t>
  </si>
  <si>
    <t>QUANTITY</t>
  </si>
  <si>
    <t>RATE</t>
  </si>
  <si>
    <t>AMOUNT</t>
  </si>
  <si>
    <t>Kg</t>
  </si>
  <si>
    <t>Rmt</t>
  </si>
  <si>
    <t>Nos</t>
  </si>
  <si>
    <t>TOTAL</t>
  </si>
  <si>
    <t xml:space="preserve">SR NO </t>
  </si>
  <si>
    <t>VRV SECTION</t>
  </si>
  <si>
    <t>OUTDOOR UNIT</t>
  </si>
  <si>
    <t>Supplying, erecting, testing and commissioning of 10HP, VRF/VRV air conditioning system outdoor unit (ODU) complies type-IV OEM standards working on HFC refrigerant R410A or other required/suitable green equivalent refrigerant, for minimum cooling capacity as delivering 100% capacity at 47° C, non stop cooling even at 56° C and coefficient of performance (COP) 3.00 to 4.00, modular type vertical hot air discharge suitable for longer piping range upto 1000m operation in cooling mode with inverter/digital VRF/VRV technology microprocessor based control compressor starter/control panel with scroll compressor, air cooled copper condenser coil of suitable shape for increasing maximum heat transfer area, rain protection cover, built in oil separator, accumulator and oil receiver, copper tube aluminium fin air cooled condenser, condenser fan with motor suitable for 415V±10%, 50 Hz, 3 phase power supply (all suitable for high ambient conditions), internal copper refrigerant piping, internal wiring and refrigerant, etc. all housed in powder coated weather proof cabinet complete.</t>
  </si>
  <si>
    <t>Dismentling &amp; recommissioning of 14HP, VRF/VRV air conditioning system outdoor unit (ODU) complies type-IV OEM standards working on HFC refrigerant R410A or other required/suitable green equivalent refrigerant, for minimum cooling capacity as delivering 100% capacity at 47° C, non stop cooling even at 56° C and coefficient of performance (COP) 3.00 to 4.00, modular type vertical hot air discharge suitable for longer piping range upto 1000 metre operation in cooling mode with inverter/digital VRF/VRV technology microprocessor based control compressor starter/control panel with scroll compressor, air cooled copper condenser coil of suitable shape for increasing maximum heat transfer area, rain protection cover, built in oil separator, accumulator and oil receiver, copper tube aluminium fin air cooled condenser, condenser fan with motor suitable for 415V±10%, 50 Hz, 3 phase power supply (all suitable for high ambient conditions), internal copper refrigerant piping, internal wiring and refrigerant, etc. all housed in powder coated weather proof cabinet complete.</t>
  </si>
  <si>
    <t>Supplying, erecting, testing and commissioning of 14HP, VRF/VRV air conditioning system outdoor unit (ODU) complies type-IV OEM standards working on HFC refrigerant R410A or other required/suitable green equivalent refrigerant, for minimum cooling capacity as delivering 100% capacity at 47° C, non stop cooling even at 56° C and coefficient of performance (COP) 3.00 to 4.00, modular type vertical hot air discharge suitable for longer piping range upto 1000 metre operation in cooling mode with inverter/digital VRF/VRV technology microprocessor based control compressor starter/control panel with scroll compressor, air cooled copper condenser coil of suitable shape for increasing maximum heat transfer area, rain protection cover, built in oil separator, accumulator and oil receiver, copper tube aluminium fin air cooled condenser, condenser fan with motor suitable for 415V±10%, 50 Hz, 3 phase power supply (all suitable for high ambient conditions), internal copper refrigerant piping, internal wiring and refrigerant, etc. all housed in powder coated weather proof cabinet complete.</t>
  </si>
  <si>
    <t>Dismentling &amp; recommissioning of 18HP, VRF/VRV air conditioning system outdoor unit (ODU) complies type-IV OEM standards working on HFC refrigerant R410A or other required/suitable green equivalent refrigerant, for minimum cooling capacity as delivering 100% capacity at 47° C, non stop cooling even at 56° C and coefficient of performance (COP) 3.00 to 4.00, modular type vertical hot air discharge suitable for longer piping range upto 1000 metre operation in cooling mode with inverter/ digital VRF/VRV technology microprocessor based control compressor starter/control panel with scroll compressor, air cooled copper condenser coil of suitable shape for increasing maximum heat transfer area, rain protection cover, built in oil separator, accumulator and oil receiver, copper tube aluminium fin air cooled condenser, condenser fan with motor suitable for 415V±10%, 50 Hz, 3 phase power supply (all suitable for high ambient conditions), internal copper refrigerant piping, internal wiring and refrigerant, etc. all housed in powder coated weather proof cabinet complete.</t>
  </si>
  <si>
    <t>Dismentling &amp; recommissioning of 20HP, VRF/VRV air conditioning system outdoor unit (ODU) complies type-IV OEM standards working on HFC refrigerant R410A or other required/suitable green equivalent refrigerant, for minimum cooling capacity as delivering 100% capacity at 47° C, non stop cooling even at 56°C and coefficient of performance (COP) 3.00 to 4.00, modular type vertical hot air discharge suitable for longer piping range upto 1000 metre operation in cooling mode with inverter/digital VRF/VRV technology microprocessor based control compressor starter/control panel with scroll compressor, air cooled copper condenser coil of suitable shape for increasing maximum heat transfer area, rain protection cover, built in oil separator, accumulator and oil receiver, copper tube aluminium fin air cooled condenser, condenser fan with motor suitable for 415V±10%, 50 Hz, 3 phase power supply (all suitable for high ambient conditions), internal copper refrigerant piping, internal wiring and refrigerant, etc. all housed in powder coated weather proof cabinet complete.</t>
  </si>
  <si>
    <t>Supplying, erecting, testing and commissioning of 20HP, VRF/VRV air conditioning system outdoor unit (ODU) complies type-IV OEM standards working on HFC refrigerant R410A or other required/suitable green equivalent refrigerant, for minimum cooling capacity as delivering 100% capacity at 47° C, non stop cooling even at 56°C and coefficient of performance (COP) 3.00 to 4.00, modular type vertical hot air discharge suitable for longer piping range upto 1000 metre operation in cooling mode with inverter/digital VRF/VRV technology microprocessor based control compressor starter/control panel with scroll compressor, air cooled copper condenser coil of suitable shape for increasing maximum heat transfer area, rain protection cover, built in oil separator, accumulator and oil receiver, copper tube aluminium fin air cooled condenser, condenser fan with motor suitable for 415V±10%, 50 Hz, 3 phase power supply (all suitable for high ambient conditions), internal copper refrigerant piping, internal wiring and refrigerant, etc. all housed in powder coated weather proof cabinet complete.</t>
  </si>
  <si>
    <t>Supplying, erecting &amp; commissioning 4 pole RCCB 63A, electromagnetic type with 30/100/300 mA sensitivity with earth leakage trip indication With IP 65 Incloser complete as per specification no. SW-RCCB/RCCB</t>
  </si>
  <si>
    <t>Supplying, erecting &amp; commissioning 4 pole RCCB 40A, electromagnetic type with 30/100/300 mA sensitivity with earth leakage trip indication With IP 65 Incloser complete as per specification no. SW-RCCB/RCCB</t>
  </si>
  <si>
    <t>Supplying, erecting &amp; commissioning 4 pole RCCB 16/25A, electromagnetic type with 30/100/300 mA sensitivity with earth leakage trip indication With IP 65 Incloser complete as per specification no. SW-RCCB/RCCB</t>
  </si>
  <si>
    <t>INDOOR UNIT</t>
  </si>
  <si>
    <t>Supply, installation, testing and commissioning of VRF/VRV based ceiling suspended 4 Way cassette room/indoor unit (IDU-compact/standard size) of nominal cooling capacity 2.08TR having EER as per BEE standards and specifications, suitable as per site requirement with swing louvers and adjustable blades from sides. IDU with drainage arrangements, fan, refrigerant liquid and refrigerant piping, cordless remote control, and fresh air port etc. IDU shall have anti corrosive coating suitable for coastal area in all respects suitable to operate on 1-phase, 230V, 50Hz, AC supply complete. The unit consisting with any additional refrigerant and oil charge as per requirement during installation.</t>
  </si>
  <si>
    <t>Supply, installation, testing and commissioning of VRF/VRV based ceiling suspended 4 Way cassette room/indoor unit (IDU-compact/standard size) of nominal cooling capacity 2.33TR having EER as per BEE standards and specifications, suitable as per site requirement with swing louvers and adjustable blades from sides. IDU with drainage arrangements, fan, refrigerant liquid and refrigerant piping, cordless remote control, and fresh air port etc. IDU shall have anti corrosive coating suitable for coastal area in all respects suitable to operate on 1-phase, 230V, 50Hz, AC supply complete. The unit consisting with any additional refrigerant and oil charge as per requirement during installation.</t>
  </si>
  <si>
    <t>Supply, installation, testing and commissioning of VRF/VRV based ceiling suspended 4 Way cassette room/indoor unit (IDU-compact/standard size) of nominal cooling capacity 2.66TR having EER as per BEE standards and specifications, suitable as per site requirement with swing louvers and adjustable blades from sides. IDU with drainage arrangements, fan, refrigerant liquid and refrigerant piping, cordless remote control, and fresh air port etc. IDU shall have anti corrosive coating suitable for coastal area in all respects suitable to operate on 1-phase, 230V, 50Hz, AC supply complete. The unit consisting with any additional refrigerant and oil charge as per requirement during installation.</t>
  </si>
  <si>
    <t>Supply, installation, testing and commissioning of VRF/VRV based ceiling suspended 4 Way cassette room/indoor unit (IDU-compact/standard size) of nominal cooling capacity 3.33TR having EER as per BEE standards and specifications, suitable as per site requirement with swing louvers and adjustable blades from sides. IDU with drainage arrangements, fan, refrigerant liquid and refrigerant piping, cordless remote control, and fresh air port etc. IDU shall have anti corrosive coating suitable for coastal area in all respects suitable to operate on 1-phase, 230V, 50Hz, AC supply complete. The unit consisting with any additional refrigerant and oil charge as per requirement during installation.</t>
  </si>
  <si>
    <t>Supply, installation, testing and commissioning of VRF/VRV based ceiling suspended 4 Way cassette room/indoor unit (IDU-compact/standard size) of nominal cooling capacity 4.15TR having EER as per BEE standards and specifications, suitable as per site requirement with swing louvers and adjustable blades from sides. IDU with drainage arrangements, fan, refrigerant liquid and refrigerant piping, cordless remote control, and fresh air port etc. IDU shall have anti corrosive coating suitable for coastal area in all respects suitable to operate on 1-phase, 230V, 50Hz, AC supply complete. The unit consisting with any additional refrigerant and oil charge as per requirement during installation.</t>
  </si>
  <si>
    <t>Supply, installation, testing and commissioning of VRV / VRF based ductable type, high static room/indoor unit (IDU) having nominal cooling capacity of 8.30TR having EER as per BEE standards and specifications with evaporator fan with motor, copper tube aluminium fin evaporator coil, washable air filter, insulated drain tray, in built drain pump, expansion device, cordless remote control with necessary controls and electrical terminal to receive power supply, etc. having anti-corrosive coating suitable for coastal area and decorative slim dimension suitable for ceiling suspended arrangement with an electronic control console and any additional refrigerant and oil charge as per requirement during installation complete.</t>
  </si>
  <si>
    <t>Supply, installation, testing and commissioning of VRF/VRV based Hi-wall type indoor unit (IDU) of nominal cooling capacity 1.08TR having EER as per BEE standards and specifications with multiple speed evaporator fan with motor, copper tube aluminium fin evaporator coil, washable air filter, insulated drain tray, expansion device, cordless remote control with necessary controls, with 3-core copper flexible cord of required length and electrical terminal to receive power supply, etc. IDU shall have anti-corrosive coating suitable for coastal area. Unit shall be suitable for indoor wall mounting, having an electronic control console, provided with suitable mounting brackets with any additional refrigerant and oil charge as per the requirement during installation, connected to the system complete.</t>
  </si>
  <si>
    <t>Supply, installation, testing and commissioning of VRF/VRV based Hi-wall type indoor unit (IDU) of nominal cooling capacity 1.66TR having EER as per BEE standards and specifications with multiple speed evaporator fan with motor, copper tube aluminium fin evaporator coil, washable air filter, insulated drain tray, expansion device, cordless remote control with necessary controls, with 3-core copper flexible cord of required length and electrical terminal to receive power supply, etc. IDU shall have anti-corrosive coating suitable for coastal area. Unit shall be suitable for indoor wall mounting, having an electronic control console, provided with suitable mounting brackets with any additional refrigerant and oil charge as per the requirement during installation, connected to the system complete.</t>
  </si>
  <si>
    <t>Supplying and installation of high pressure grade required size copper connection Y or T- Joints/refnet complete erected on wall/ceiling with supports/raceways, Nitrile rubber insulation, painting etc. with brazing and testing for leakages confirming the normal operation of the VRV/VRF air conditioning system.</t>
  </si>
  <si>
    <t>Supplying, erecting, testing and commissioning centralised programmable remote control panel (HMI) touch manager controls minimum 16 system of 64 ODU's can be controlled and up to 992 IDU's can be individually mounted and controlled indoor units having colour min 200mm size LCD touch panel, yearly schedule, power proportional distribution function, temperature limitation, history function complete erected on wall integrated with provided fire alarm system.</t>
  </si>
  <si>
    <t xml:space="preserve">Providing vaccumising the airconditioner system to 200 micron and charging with R410 refrigerant for AC unit. </t>
  </si>
  <si>
    <t>Supplying and erecting iron work, sheet metal work consisting of CRCA sheets, various sections of iron, plates, chequered plates, rods, bars, MS pipes, etc. for panel board or any other purpose with bending, cutting, drilling and welding complete erected at the position with necessary materials duly painted with one coat of red oxide and two coats of enamel paint to match the switchgears or as per directions by the authority.</t>
  </si>
  <si>
    <t xml:space="preserve">REFREGRENT PIPE </t>
  </si>
  <si>
    <t>DRAIN PIPE</t>
  </si>
  <si>
    <t>Supply, Installation, Testing &amp; Commissioning of CPVC 25 mm with 9mm nitrile rubber with inbuild black colour glass cloth.</t>
  </si>
  <si>
    <t>Supply, Installation, Testing &amp; Commissioning of CPVC 32 mm with 9mm nitrile rubber with inbuild black colour glass cloth.</t>
  </si>
  <si>
    <t>Supply, Installation, Testing &amp; Commissioning of CPVC 40 mm with 9mm nitrile rubber with inbuild black colour glass cloth.</t>
  </si>
  <si>
    <t>Supply, Installation, Testing &amp; Commissioning of Corrosion Prevention Coating for fins (Coil Shield Plus) &amp; Expose Copper Tube (AC Guard CP) per units.</t>
  </si>
  <si>
    <t>ELECTRICAL SECTION</t>
  </si>
  <si>
    <t>Supply, Installation, Testing &amp; Commissioning of All control cables between indoor and outdoor unit laid in PVC Piping and clamped.</t>
  </si>
  <si>
    <t>Supplying, installing, testing and commissioning FR, XLPE armoured cable 3 core 1.5 sq.mm. copper conductor complete erected on wall/ ceiling complete as per specification no. CB-LT/CU</t>
  </si>
  <si>
    <t>Supplying, erecting &amp; terminating FR XLPE insulated, galvanised steel formed wire armoured (strip) cable 1100 V, 2 core 4 sq mm copper conductor complete erected with glands &amp; lugs, on wall/ trusses/pole or laid in provided trench/ pipe as per specification no. CB-LT/CU</t>
  </si>
  <si>
    <t>Supplying, erecting &amp; terminating FR XLPE insulated, galvanised steel formed wire armoured (strip) cable 1100 V, 4 core 6 sq. mm. copper conductor complete erected with glands &amp; lugs, on wall/ trusses/ pole or laid in provided trench/ pipe as per specification no. CB-LT/CU</t>
  </si>
  <si>
    <t>Supplying, erecting &amp; terminating FR XLPE insulated, galvanised steel formed wire armoured (strip) cable 1100 V, 4 core 10 sq. mm. copper conductor complete erected with glands &amp; lugs, on wall/ trusses/ pole or laid in provided trench/ pipe as per specification no. CB-LT/CU</t>
  </si>
  <si>
    <t>Providing &amp; erecting hot dipped galvanised perforated type cable tray with manufactured from 16 SWG (1.6 mm thick) GI sheet of 300 mm width &amp; 75 mm height complete with necessary coupler plates &amp; hardware.</t>
  </si>
  <si>
    <t>VENTILATION SECTION</t>
  </si>
  <si>
    <t>INLINE CABINET TYPE EXHAUST AIR FAN</t>
  </si>
  <si>
    <t>CABINET TYPE FRESH AIR FAN</t>
  </si>
  <si>
    <t>DUCTING, GRILLES, DAMPER AND DIFFUSER</t>
  </si>
  <si>
    <t>0.63 MM (24G) - Rectangular Duct</t>
  </si>
  <si>
    <t>0.80 MM (22G) - Rectangular Duct</t>
  </si>
  <si>
    <t>Supply, fabrication, installation and testing of flexible canvas connections constructed between ductable unit/dampers/ducting of suitable size with fire resist flexible double canvas sleeve complete.</t>
  </si>
  <si>
    <t>Supplying and erecting aluminium powder coated linear grill of suitable size for width length without collar dampers having matching colour with the existing false ceiling and suitable for deflection of 15/30/45°.</t>
  </si>
  <si>
    <t>Supply &amp; Installation of Bird scree with cowlpiece.</t>
  </si>
  <si>
    <t>Supply, installation, testing and commissioning of manually operated, opposed blade, duct mounted, flanged volume control dampers of required sizes in GI construction with operating mechanism, mounting arrangement, rubber refrigerant kits etc. complete.</t>
  </si>
  <si>
    <t>Supply, installation, testing and commissioning of supply air of powder coated aluminium with aluminium volume control dampers with anti smudge ring &amp; removable core.</t>
  </si>
  <si>
    <t>INSULATION</t>
  </si>
  <si>
    <t>Supply, installation, testing and commissioning of Acoustic Insulation : Supply air duct using 15 mm thick class 1 rating open cell nitrile rubber elastomeric insulation with density of 140-180 kg /m³. The insulation mamafactured as per BS 476 part 7 &amp; which should also meet UL 94 test supplementary materials for air distribution system which should not absorbs less 0.2% water by volume (ASTM c 209) should not support microbial growth (ASTM 2180, G21,G22) and should not emit objectionable odors (ASTM C 665)  and should have thermal conductivity of 0.04w/m k @ 20 degC as per DIN EN 12667. and water vapor permeance  of 0.10. Adhesive shall be used additionally with VOC level not excedding 50 grms / litre 10 mm thick.</t>
  </si>
  <si>
    <t xml:space="preserve">Supply, Installation, Testing and Commissioning of  25 mm thick insulation for supply Air,Fresh air duct Thermal insulation of fire retardant.The duct thermal insulation material shall be of closed cell structure nitrile rubber with factory laminated 7 mill glass cloth of density 40-60 kg/m3. The duct adhesive shall be as per OEM. The product shall have temeprature range of -40°C to 105°C. The insulation material shall be fire rated for Class 0 as per BS 476 Part 6 : 1989 for fire propagation test and for Class 1 as per BS 476 Part 7, 1987 for surface spread of flame test. It should be CFC free.It should not be non-corrosive to copper and stainless when tested as per DIN 1988. The material should not develop crack when tested for Ozone resistance as per ASTM 1149. No cracks should be develop when exposed to UV as per ASTM G 154-04.The resistance microbiological growth should be in accordance to UL 181-and meet the acceptance criteria of resistance to fungal contamination as per ASTM G21. It should meet the acceptance criteria of resistance to bacterial contamination as per ASTM 2180. </t>
  </si>
  <si>
    <r>
      <t xml:space="preserve">Supply, Installation, Testing, commissioning Ceiling Suspended </t>
    </r>
    <r>
      <rPr>
        <b/>
        <sz val="11"/>
        <rFont val="Calibri"/>
        <family val="2"/>
        <scheme val="minor"/>
      </rPr>
      <t>Inline Type Exhaust Fans</t>
    </r>
    <r>
      <rPr>
        <sz val="11"/>
        <rFont val="Calibri"/>
        <family val="2"/>
        <scheme val="minor"/>
      </rPr>
      <t xml:space="preserve"> &amp; Casing, drive, motor, mounting frame, starter, isolator &amp; Necessary cabling &amp; earthing strip For Following Capacities : As per AMCA210 standard "Laboratory Methods of testing fans for rating" Balancing quality - As per AMCA204, ISO 1940 standard. </t>
    </r>
    <r>
      <rPr>
        <b/>
        <sz val="11"/>
        <rFont val="Calibri"/>
        <family val="2"/>
        <scheme val="minor"/>
      </rPr>
      <t>800 CFM, 15mm St. Pr./Sutaible HP Stater Panel</t>
    </r>
  </si>
  <si>
    <r>
      <t xml:space="preserve">Supply, Installation, Testing, commissioning Ceiling Suspended </t>
    </r>
    <r>
      <rPr>
        <b/>
        <sz val="11"/>
        <rFont val="Calibri"/>
        <family val="2"/>
        <scheme val="minor"/>
      </rPr>
      <t>Inline Type Exhaust Fans</t>
    </r>
    <r>
      <rPr>
        <sz val="11"/>
        <rFont val="Calibri"/>
        <family val="2"/>
        <scheme val="minor"/>
      </rPr>
      <t xml:space="preserve"> &amp; Casing, drive, motor, mounting frame, starter, isolator &amp; Necessary cabling &amp; earthing strip For Following Capacities : As per AMCA210 standard "Laboratory Methods of testing fans for rating" Balancing quality - As per AMCA204, ISO 1940 standard. </t>
    </r>
    <r>
      <rPr>
        <b/>
        <sz val="11"/>
        <rFont val="Calibri"/>
        <family val="2"/>
        <scheme val="minor"/>
      </rPr>
      <t>1,100 CFM, 25mm St. Pr./Sutaible HP Stater Panel</t>
    </r>
  </si>
  <si>
    <r>
      <t xml:space="preserve">Supply, Installation, Testing, commissioning Ceiling Suspended </t>
    </r>
    <r>
      <rPr>
        <b/>
        <sz val="11"/>
        <rFont val="Calibri"/>
        <family val="2"/>
        <scheme val="minor"/>
      </rPr>
      <t>Inline Type Exhaust Fans</t>
    </r>
    <r>
      <rPr>
        <sz val="11"/>
        <rFont val="Calibri"/>
        <family val="2"/>
        <scheme val="minor"/>
      </rPr>
      <t xml:space="preserve"> &amp; Casing, drive, motor, mounting frame, starter, isolator &amp; Necessary cabling &amp; earthing strip For Following Capacities : As per AMCA210 standard "Laboratory Methods of testing fans for rating" Balancing quality - As per AMCA204, ISO 1940 standard. </t>
    </r>
    <r>
      <rPr>
        <b/>
        <sz val="11"/>
        <rFont val="Calibri"/>
        <family val="2"/>
        <scheme val="minor"/>
      </rPr>
      <t>1,600 CFM, 25mm St. Pr./Sutaible HP Stater Panel</t>
    </r>
  </si>
  <si>
    <r>
      <t xml:space="preserve">Supply, Installation, Testing, commissioning Ceiling Suspended </t>
    </r>
    <r>
      <rPr>
        <b/>
        <sz val="11"/>
        <rFont val="Calibri"/>
        <family val="2"/>
        <scheme val="minor"/>
      </rPr>
      <t>Inline Type Exhaust Fans</t>
    </r>
    <r>
      <rPr>
        <sz val="11"/>
        <rFont val="Calibri"/>
        <family val="2"/>
        <scheme val="minor"/>
      </rPr>
      <t xml:space="preserve"> &amp; Casing, drive, motor, mounting frame, starter, isolator &amp; Necessary cabling &amp; earthing strip For Following Capacities : As per AMCA210 standard "Laboratory Methods of testing fans for rating" Balancing quality - As per AMCA204, ISO 1940 standard. </t>
    </r>
    <r>
      <rPr>
        <b/>
        <sz val="11"/>
        <rFont val="Calibri"/>
        <family val="2"/>
        <scheme val="minor"/>
      </rPr>
      <t>1,800 CFM, 25mm St. Pr./Sutaible HP Stater Panel</t>
    </r>
  </si>
  <si>
    <r>
      <t xml:space="preserve">Supply, Installation, Testing, commissioning Ceiling Suspended </t>
    </r>
    <r>
      <rPr>
        <b/>
        <sz val="11"/>
        <rFont val="Calibri"/>
        <family val="2"/>
        <scheme val="minor"/>
      </rPr>
      <t>Inline Type Exhaust Fans</t>
    </r>
    <r>
      <rPr>
        <sz val="11"/>
        <rFont val="Calibri"/>
        <family val="2"/>
        <scheme val="minor"/>
      </rPr>
      <t xml:space="preserve"> &amp; Casing, drive, motor, mounting frame, starter, isolator &amp; Necessary cabling &amp; earthing strip For Following Capacities : As per AMCA210 standard "Laboratory Methods of testing fans for rating" Balancing quality - As per AMCA204, ISO 1940 standard. </t>
    </r>
    <r>
      <rPr>
        <b/>
        <sz val="11"/>
        <rFont val="Calibri"/>
        <family val="2"/>
        <scheme val="minor"/>
      </rPr>
      <t>2100 CFM, 25mm St. Pr./Sutaible HP Stater Panel</t>
    </r>
  </si>
  <si>
    <r>
      <t xml:space="preserve">Supply, Installation, Testing, commissioning Ceiling Suspended </t>
    </r>
    <r>
      <rPr>
        <b/>
        <sz val="11"/>
        <rFont val="Calibri"/>
        <family val="2"/>
        <scheme val="minor"/>
      </rPr>
      <t>Inline Type Exhaust Fans</t>
    </r>
    <r>
      <rPr>
        <sz val="11"/>
        <rFont val="Calibri"/>
        <family val="2"/>
        <scheme val="minor"/>
      </rPr>
      <t xml:space="preserve"> &amp; Casing, drive, motor, mounting frame, starter, isolator &amp; Necessary cabling &amp; earthing strip For Following Capacities : As per AMCA210 standard "Laboratory Methods of testing fans for rating" Balancing quality - As per AMCA204, ISO 1940 standard. </t>
    </r>
    <r>
      <rPr>
        <b/>
        <sz val="11"/>
        <rFont val="Calibri"/>
        <family val="2"/>
        <scheme val="minor"/>
      </rPr>
      <t>2,400 CFM, 25mm St. Pr./Sutaible HP Stater Panel</t>
    </r>
  </si>
  <si>
    <t>ABSTRACT SHEET</t>
  </si>
  <si>
    <t>GST @ 18%</t>
  </si>
  <si>
    <t>GRAND TOTAL</t>
  </si>
  <si>
    <t>Each</t>
  </si>
  <si>
    <t>KG</t>
  </si>
  <si>
    <t>supplying, laying/fixing, testing and commissioning of appropriate nominal refrigerant copper pipe of 6.4mm dia (OD) for liquid line/suction line supply and return piping of suitable gauge (hard copper pipe for liquid main line and soft copper pipe for refrigerant) With 7 mill black colour glass cloth along with necessary supports, hangers, clamps, vibration isolators and fittings such as bends, tees, valves, gauges, strainers with insulation of 19mm thick elastomeric nitrile rubber along with application of multicoating of VRV/VRF piping for protection against mechanical damages, fungal growth, flame spread, water permeance and ultraviolet radiations with OEM standards of VRV/VRF air conditioning system complete.</t>
  </si>
  <si>
    <t>Supplying, laying / fixing, testing and commissioning of appropriate nominal refrigerant copper pipe of 9.5 mm dia (OD) for liquid line / suction line supply and return piping of suitable gauge (hard drawn copper pipe for liquid main line and for refrigerant)  With 7 mill black colour glass cloth along with necessary supports, hangers, clamps, vibration isolators and fittings such as bends, tees, valves, gauges, strainers with insulation of 19 mm thick elastomeric nitrile rubber along with application of multicoating suitable for use with VRV / VRF piping for protection against mechanical damages, fungal growth, flame spread, water permeance and ultra violet radiations complete with OEM standards of VRV / VRF air conditioning system.</t>
  </si>
  <si>
    <t>Supplying, laying / fixing, testing and commissioning of appropriate nominal refrigerant copper pipe of 12.7 mm dia (OD) for liquid line / suction line supply and return piping of suitable gauge (hard drawn copper pipe for liquid main line and for refrigerant)  With 7 mill black colour glass cloth along with necessary supports, hangers, clamps, vibration isolators and fittings such as bends, tees, valves, gauges, strainers with insulation of 19 mm thick elastomeric nitrile rubber along with application of multicoating suitable for use with VRV / VRF piping for protection against mechanical damages, fungal growth, flame spread, water permeance and ultra violet radiations complete with OEM standards of VRV / VRF air conditioning system.</t>
  </si>
  <si>
    <t>Supplying, laying / fixing, testing and commissioning of appropriate nominal refrigerant copper pipe of 15.9 mm dia (OD) for liquid line / suction line supply and return piping of suitable gauge (hard drawn copper pipe for liquid main line and for refrigerant)  With 7 mill black colour glass cloth along with necessary supports, hangers, clamps, vibration isolators and fittings such as bends, tees, valves, gauges, strainers with insulation of 19 mm thick elastomeric nitrile rubber along with application of multicoating suitable for use with VRV / VRF piping for protection against mechanical damages, fungal growth, flame spread, water permeance and ultra violet radiations complete with OEM standards of VRV / VRF air conditioning system.</t>
  </si>
  <si>
    <t>Supplying, laying / fixing, testing and commissioning of appropriate nominal refrigerant copper pipe of 19.1 mm dia (OD) for liquid line / suction line supply and return piping of suitable gauge (hard drawn copper pipe for liquid main line and for refrigerant)  With 7 mill black colour glass cloth along with necessary supports, hangers, clamps, vibration isolators and fittings such as bends, tees, valves, gauges, strainers with insulation of 19 mm thick elastomeric nitrile rubber along with application of multicoating suitable for use with VRV / VRF piping for protection against mechanical damages, fungal growth, flame spread, water permeance and ultra violet radiations complete with OEM standards of VRV / VRF air conditioning system.</t>
  </si>
  <si>
    <t>Supplying, laying / fixing, testing and commissioning of appropriate nominal refrigerant copper pipe of 22.2 mm dia (OD) for liquid line / suction line supply and return piping of suitable gauge (hard drawn copper pipe for liquid main line and for refrigerant)  With 7 mill black colour glass cloth along with necessary supports, hangers, clamps, vibration isolators and fittings such as bends, tees, valves, gauges, strainers with insulation of 19 mm thick elastomeric nitrile rubber along with application of multicoating suitable for use with VRV / VRF piping for protection against mechanical damages, fungal growth, flame spread, water permeance and ultra violet radiations complete with OEM standards of VRV / VRF air conditioning system.</t>
  </si>
  <si>
    <t>Supplying, laying / fixing, testing and commissioning of appropriate nominal refrigerant copper pipe of 28.6 mm dia (OD) for liquid line / suction line supply and return piping of suitable gauge (hard drawn copper pipe for liquid main line and for refrigerant)  With 7 mill black colour glass cloth along with necessary supports, hangers, clamps, vibration isolators and fittings such as bends, tees, valves, gauges, strainers with insulation of 19 mm thick elastomeric nitrile rubber along with application of multicoating suitable for use with VRV / VRF piping for protection against mechanical damages, fungal growth, flame spread, water permeance and ultra violet radiations complete with OEM standards of VRV / VRF air conditioning system.</t>
  </si>
  <si>
    <t>Supplying, laying / fixing, testing and commissioning of appropriate nominal refrigerant copper pipe of 31.8 mm dia (OD) for liquid line / suction line supply and return piping of suitable gauge (hard drawn copper pipe for liquid main line and for refrigerant)  With 7 mill black colour glass cloth along with necessary supports, hangers, clamps, vibration isolators and fittings such as bends, tees, valves, gauges, strainers with insulation of 19 mm thick elastomeric nitrile rubber along with application of multicoating suitable for use with VRV / VRF piping for protection against mechanical damages, fungal growth, flame spread, water permeance and ultra violet radiations complete with OEM standards of VRV / VRF air conditioning system.</t>
  </si>
  <si>
    <t>Supplying, laying / fixing, testing and commissioning of appropriate nominal refrigerant copper pipe of 34.9 mm dia (OD) for liquid line / suction line supply and return piping of suitable gauge (hard drawn copper pipe for liquid main line and for refrigerant)  With 7 mill black colour glass cloth along with necessary supports, hangers, clamps, vibration isolators and fittings such as bends, tees, valves, gauges, strainers with insulation of 19 mm thick elastomeric nitrile rubber along with application of multicoating suitable for use with VRV / VRF piping for protection against mechanical damages, fungal growth, flame spread, water permeance and ultra violet radiations complete with OEM standards of VRV / VRF air conditioning system.</t>
  </si>
  <si>
    <t>Supplying, laying / fixing, testing and commissioning of appropriate nominal refrigerant copper pipe of 41.3 mm dia (OD) for liquid line / suction line supply and return piping of suitable gauge (hard drawn copper pipe for liquid main line and for refrigerant)  With 7 mill black colour glass cloth along with necessary supports, hangers, clamps, vibration isolators and fittings such as bends, tees, valves, gauges, strainers with insulation of 19 mm thick elastomeric nitrile rubber along with application of multicoating suitable for use with VRV / VRF piping for protection against mechanical damages, fungal growth, flame spread, water permeance and ultra violet radiations complete with OEM standards of VRV / VRF air conditioning system.</t>
  </si>
  <si>
    <t>Supply, Installation, Testing, commissioning of Oswim Rotating Cabin Fan -300mm (Colour will be decide architect)</t>
  </si>
  <si>
    <t>Supply, Installation, Testing, commissioning of FACTORY rectangular sheet metal ducts, as per specifications detailed in tender, made of Class VIII GP sheet as per SMACNA Standard for medium pressure air flow with TDF flanges, supports, anchor fasteners, food grade gaskets and RTV sealant in accordance with the approved shop drawings. it is mandotary to use factory fabricated ducts for minimum 90% of the ducting system. Use of Site fabricated ducts should be restricted to only 'to suit' pieces.Cold rolled sheets continuous galvanized sheet steel with zinc coating as per class VIII confirming to IS:277-1962 (revised)(where ever specified) of LFQ (Lock Forming Quality) grade. Galvanizing shall be of 120gms/sq. m (Total coating on both sides) The fabrication of the ducting system for air-conditioning &amp; Ventilation shall confirm to SMACNA-1995 standards ("HVAC Duct Construction Standards - Metal and Flexible - Second Edition - 1995"-SMACNA).Ducts of following Guage/thickness with Flanges, G.I. Sheet Metal Rectangular Duct</t>
  </si>
  <si>
    <t>MT2</t>
  </si>
  <si>
    <t>Supply, Installation, Testing, commissioning of FACTORY FABRICATED Stainless Steel hood as per architect design.</t>
  </si>
  <si>
    <t xml:space="preserve">Each </t>
  </si>
  <si>
    <t>SQ.M</t>
  </si>
  <si>
    <t xml:space="preserve">Supply, installation, testing and commissioning of enamal two quotes paint for expose duct. (Colour will be as per architect) </t>
  </si>
  <si>
    <t>Liter</t>
  </si>
  <si>
    <t>Supply, Installation, Testing and Commissioning of  FM approved highly. flexible, closed-cell, 25 mm thick underdeck insulation of elastomeric foam based on synthetic rubber (NBR) tested for service temperature range -50-105'C as per EN 14706, EN 14707 &amp; EN 14304, thermal conductivity A 3 0.037 WmK at mean temperature 0, = 20'C as per EN 12667 &amp; EN ISO 8497, water vapour diflusion resistance factor y &gt; 7000 as per EN '12086 &amp; EN 13469, water absorption by volume 0.2o/o as per ASTM C 1763 &amp; ASTM C 209, Class 0 fire performance as per BS 475 Part 6: 1989, Class 1 surface spread offlame as per BS 476 7: '1997, flammability HB, V.0 as per UL- 94, having good resistance to mechanical impact, excellent resistance to ozone, oil and chemicals, zero ozone depletion potential along with adhesives and other necessary accessories.</t>
  </si>
  <si>
    <t>Dismentling copper pipes, drain pipe, all indoor HVAC units (Hiwall, Cassette etc.), drain pies, all types of cables, ventuilations fans etc. (Contracror should survey at site before quote)</t>
  </si>
  <si>
    <t>Lot</t>
  </si>
  <si>
    <t>Supply, Installation, Testing and Commissioning of  HVAC related CIVIL work like corecutting in wall &amp; also fire sealent around the duct and copper pipe..</t>
  </si>
  <si>
    <r>
      <t xml:space="preserve">Supply, Installation, Testing, commissioning Ceiling Suspended </t>
    </r>
    <r>
      <rPr>
        <b/>
        <sz val="11"/>
        <rFont val="Calibri"/>
        <family val="2"/>
        <scheme val="minor"/>
      </rPr>
      <t>Inline Type Exhaust Fans</t>
    </r>
    <r>
      <rPr>
        <sz val="11"/>
        <rFont val="Calibri"/>
        <family val="2"/>
        <scheme val="minor"/>
      </rPr>
      <t xml:space="preserve"> &amp; Casing, drive, motor, mounting frame, starter, isolator &amp; Necessary cabling &amp; earthing strip For Following Capacities : As per AMCA210 standard "Laboratory Methods of testing fans for rating" Balancing quality - As per AMCA204, ISO 1940 standard. </t>
    </r>
    <r>
      <rPr>
        <b/>
        <sz val="11"/>
        <rFont val="Calibri"/>
        <family val="2"/>
        <scheme val="minor"/>
      </rPr>
      <t>1,100 CFM, 25mm St. Pr./Sutaible VFD/Sutaible HP Stater Panel</t>
    </r>
  </si>
  <si>
    <r>
      <t xml:space="preserve">Supply, Installation, Testing, commissioning Ceiling Suspended Double skin </t>
    </r>
    <r>
      <rPr>
        <b/>
        <sz val="11"/>
        <rFont val="Calibri"/>
        <family val="2"/>
        <scheme val="minor"/>
      </rPr>
      <t>Inline Type Exhaust Fans</t>
    </r>
    <r>
      <rPr>
        <sz val="11"/>
        <rFont val="Calibri"/>
        <family val="2"/>
        <scheme val="minor"/>
      </rPr>
      <t xml:space="preserve"> &amp; Casing, drive, motor, mounting frame, starter, isolator &amp; Necessary cabling &amp; earthing strip For Following Capacities : As per AMCA210 standard "Laboratory Methods of testing fans for rating" Balancing qualitVy - As per AMCA204, ISO 1940 standard. </t>
    </r>
    <r>
      <rPr>
        <b/>
        <sz val="11"/>
        <rFont val="Calibri"/>
        <family val="2"/>
        <scheme val="minor"/>
      </rPr>
      <t>4500 CFM, 50mm St. Pr./Sutaible VFD / Sutaible HP Stater Panel.</t>
    </r>
  </si>
  <si>
    <r>
      <t xml:space="preserve">Supply, Installation, Testing, commissioning of Cabinet Type Inline Type Fresh Air Fans &amp; Casing, filter, drive, motor, mounting frame, starter, isolator &amp; Necessary cabling &amp; earthing strip For Following Capacities : As per AMCA210 standard "Laboratory Methods of testing fans for rating" Balancing quality - As per AMCA204, ISO 1940 standard.
</t>
    </r>
    <r>
      <rPr>
        <b/>
        <sz val="11"/>
        <rFont val="Calibri"/>
        <family val="2"/>
        <scheme val="minor"/>
      </rPr>
      <t>1,200 CFM, 25mm St. Pr./SUtaible VFD / Sutaible HP Stater Panel</t>
    </r>
  </si>
  <si>
    <t>Supplying, installing, testing and commissioning cassette type variable speed inverter technology split room air-conditioning unit 2.0 TR capacity having ISEER minimum 3.50 to maximum 3.99 suitable to operate on 230/250 V, 50 cycles, AC supply having 1 no. air handling unit false ceiling mounting type complete with refrigerant R32/R410A and copper condenser coil at position as per specification with drain pump as per specification.</t>
  </si>
  <si>
    <t>REFRIGERANT PIPE</t>
  </si>
  <si>
    <t>Supply, Installation, Testing &amp; commissioning of soft drawn copper pipe suitable for refrigeration system having suitable 2.00 TR Cassette Unit.( Suction and discharge line with factory fabricated glass cloth 19mm thick nitrile rubber)</t>
  </si>
  <si>
    <t xml:space="preserve">Supply, Installation, Testing &amp; commissioning For Drain with UPVC pipe with 9mm Nitrile Rubber including all necessary accessories. </t>
  </si>
  <si>
    <t>25 MM DIA</t>
  </si>
  <si>
    <t xml:space="preserve">Supplying and erecting iron, sheet metal work consisting of CRCA sheets, various sections of iron, plates, chequered plates, rods, bars, MS pipes, etc. for panel board or any other purpose with bending, cutting, drilling and welding complete erected at the position with necessary materials duly painted with one coat of red oxide and two coats of enamel paint to match the switchgears or as per directions by the authority. </t>
  </si>
  <si>
    <r>
      <t xml:space="preserve">Supplying, erecting &amp; terminating FRLSH XLPE insulated, galvanised steel formed wire armoured (strip) cable 1100 V, </t>
    </r>
    <r>
      <rPr>
        <b/>
        <sz val="12"/>
        <rFont val="Calibri"/>
        <family val="2"/>
        <scheme val="minor"/>
      </rPr>
      <t>2 core 2.5 sq.</t>
    </r>
    <r>
      <rPr>
        <sz val="12"/>
        <rFont val="Calibri"/>
        <family val="2"/>
        <scheme val="minor"/>
      </rPr>
      <t xml:space="preserve"> mm. copper conductor complete erected with glands &amp; lugs, on wall/ trusses/ pole or laid in provided trench/ pipe as per specification no. CB-LT/CU</t>
    </r>
  </si>
  <si>
    <r>
      <t xml:space="preserve">Supplying, erecting &amp; terminating FRLSH XLPE insulated, galvanised steel formed wire armoured (strip) cable 1100 V, </t>
    </r>
    <r>
      <rPr>
        <b/>
        <sz val="12"/>
        <rFont val="Calibri"/>
        <family val="2"/>
        <scheme val="minor"/>
      </rPr>
      <t>4 core 2.5 sq.</t>
    </r>
    <r>
      <rPr>
        <sz val="12"/>
        <rFont val="Calibri"/>
        <family val="2"/>
        <scheme val="minor"/>
      </rPr>
      <t xml:space="preserve"> mm. copper conductor complete erected with glands &amp; lugs, on wall/ trusses/ pole or laid in provided trench/ pipe as per specification no. CB-LT/CU</t>
    </r>
  </si>
  <si>
    <t>BOQ FOR HVAC WORKS - MCA RECEPTION</t>
  </si>
  <si>
    <t>BOQ FOR HVAC WORKS - STADIUM</t>
  </si>
  <si>
    <t>HVAC WORKS - STADIUM</t>
  </si>
  <si>
    <t>HVAC WORKS - MCA RECEPTION</t>
  </si>
  <si>
    <t>RENOVATION AND REFURBISHMENT OF HVAC SYSTEM IN TOILETS AND BOXES AT WANKHEDE STADIUM</t>
  </si>
  <si>
    <t>Supply / Installation / Testing / Commissioning Wall Mounted Propeller Fans For Toilet - 200 CFM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</si>
</sst>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2"/>
      <name val="Calibri"/>
      <family val="2"/>
      <scheme val="minor"/>
    </font>
    <font>
      <sz val="10"/>
      <color rgb="FF000000"/>
      <name val="Calibri"/>
      <family val="2"/>
      <scheme val="minor"/>
    </font>
    <font>
      <sz val="10"/>
      <name val="Arial"/>
      <family val="2"/>
    </font>
    <font>
      <b/>
      <sz val="12"/>
      <name val="Calibri"/>
      <family val="2"/>
      <scheme val="minor"/>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43" fontId="1" fillId="0" borderId="0" applyFont="0" applyFill="0" applyBorder="0" applyAlignment="0" applyProtection="0"/>
    <xf numFmtId="0" fontId="1" fillId="0" borderId="0"/>
    <xf numFmtId="0" fontId="10" fillId="0" borderId="0"/>
    <xf numFmtId="0" fontId="1" fillId="0" borderId="0"/>
    <xf numFmtId="0" fontId="11" fillId="0" borderId="0"/>
  </cellStyleXfs>
  <cellXfs count="56">
    <xf numFmtId="0" fontId="0" fillId="0" borderId="0" xfId="0"/>
    <xf numFmtId="0" fontId="4"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xf numFmtId="0" fontId="0" fillId="0" borderId="1" xfId="0" applyBorder="1" applyAlignment="1">
      <alignment horizontal="center" vertical="top"/>
    </xf>
    <xf numFmtId="4" fontId="0" fillId="0" borderId="1" xfId="0" applyNumberFormat="1" applyBorder="1" applyAlignment="1">
      <alignment horizontal="center" vertical="top"/>
    </xf>
    <xf numFmtId="4" fontId="2" fillId="0" borderId="1" xfId="0" applyNumberFormat="1" applyFont="1" applyBorder="1" applyAlignment="1">
      <alignment horizontal="center" vertical="center"/>
    </xf>
    <xf numFmtId="4" fontId="5" fillId="0" borderId="1" xfId="0" applyNumberFormat="1" applyFont="1" applyBorder="1" applyAlignment="1">
      <alignment horizontal="center" vertical="top"/>
    </xf>
    <xf numFmtId="0" fontId="8" fillId="0" borderId="0" xfId="0" applyFont="1" applyAlignment="1">
      <alignment vertical="center"/>
    </xf>
    <xf numFmtId="4"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4"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4" fontId="8" fillId="0" borderId="1" xfId="0" applyNumberFormat="1" applyFont="1" applyBorder="1" applyAlignment="1">
      <alignment horizontal="center" vertical="top" shrinkToFit="1"/>
    </xf>
    <xf numFmtId="4" fontId="8" fillId="0" borderId="1" xfId="0" applyNumberFormat="1" applyFont="1" applyBorder="1" applyAlignment="1">
      <alignment horizontal="center" vertical="top"/>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 fontId="8" fillId="0" borderId="1" xfId="0" applyNumberFormat="1" applyFont="1" applyBorder="1" applyAlignment="1">
      <alignment horizontal="center" vertical="top" shrinkToFit="1"/>
    </xf>
    <xf numFmtId="1" fontId="8" fillId="0" borderId="1" xfId="0" applyNumberFormat="1" applyFont="1" applyBorder="1" applyAlignment="1">
      <alignment horizontal="center" vertical="top" wrapText="1"/>
    </xf>
    <xf numFmtId="0" fontId="3" fillId="0" borderId="1" xfId="0" applyFont="1" applyBorder="1" applyAlignment="1">
      <alignment horizontal="center" vertical="center"/>
    </xf>
    <xf numFmtId="0" fontId="8" fillId="0" borderId="1" xfId="0" applyFont="1" applyBorder="1" applyAlignment="1">
      <alignment horizontal="center" vertical="top"/>
    </xf>
    <xf numFmtId="0" fontId="7" fillId="0" borderId="1" xfId="0" applyFont="1" applyBorder="1" applyAlignment="1">
      <alignment horizontal="left" vertical="center" wrapText="1"/>
    </xf>
    <xf numFmtId="4" fontId="8" fillId="0" borderId="0" xfId="0" applyNumberFormat="1" applyFont="1" applyAlignment="1">
      <alignment horizontal="center" vertical="top"/>
    </xf>
    <xf numFmtId="0" fontId="8" fillId="0" borderId="0" xfId="0" applyFont="1" applyAlignment="1">
      <alignment horizontal="center" vertical="top"/>
    </xf>
    <xf numFmtId="0" fontId="8" fillId="0" borderId="0" xfId="0" applyFont="1" applyAlignment="1">
      <alignment horizontal="left" vertical="top"/>
    </xf>
    <xf numFmtId="0" fontId="8" fillId="0" borderId="1" xfId="0" applyFont="1" applyBorder="1" applyAlignment="1">
      <alignment horizontal="left" vertical="top"/>
    </xf>
    <xf numFmtId="0" fontId="8" fillId="0" borderId="0" xfId="0" applyFont="1" applyAlignment="1">
      <alignment vertical="center" wrapText="1"/>
    </xf>
    <xf numFmtId="4" fontId="6"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5" fillId="0" borderId="1" xfId="0" applyFont="1" applyBorder="1" applyAlignment="1">
      <alignment horizontal="center" vertical="top"/>
    </xf>
    <xf numFmtId="0" fontId="5" fillId="0" borderId="1" xfId="0" applyFont="1" applyBorder="1"/>
    <xf numFmtId="0" fontId="5" fillId="0" borderId="1" xfId="0" applyFont="1" applyBorder="1" applyAlignment="1">
      <alignment horizontal="right"/>
    </xf>
    <xf numFmtId="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vertical="center"/>
    </xf>
    <xf numFmtId="0" fontId="6" fillId="0" borderId="1" xfId="0" applyFont="1" applyBorder="1" applyAlignment="1">
      <alignment horizontal="right" vertical="center"/>
    </xf>
    <xf numFmtId="4" fontId="0" fillId="0" borderId="0" xfId="0" applyNumberFormat="1"/>
    <xf numFmtId="0" fontId="6" fillId="0" borderId="1" xfId="0" applyFont="1" applyBorder="1" applyAlignment="1">
      <alignment horizontal="center" vertical="center"/>
    </xf>
    <xf numFmtId="0" fontId="5" fillId="0" borderId="0" xfId="0" applyFont="1"/>
    <xf numFmtId="0" fontId="9" fillId="0" borderId="0" xfId="5" applyFont="1" applyAlignment="1">
      <alignment horizontal="center" vertical="center"/>
    </xf>
    <xf numFmtId="0" fontId="9" fillId="0" borderId="0" xfId="5" applyFont="1" applyAlignment="1">
      <alignment vertical="center"/>
    </xf>
    <xf numFmtId="1" fontId="9" fillId="0" borderId="1" xfId="5" applyNumberFormat="1" applyFont="1" applyBorder="1" applyAlignment="1">
      <alignment horizontal="center" vertical="top"/>
    </xf>
    <xf numFmtId="1" fontId="9" fillId="0" borderId="0" xfId="5" applyNumberFormat="1" applyFont="1" applyAlignment="1">
      <alignment horizontal="center" vertical="top"/>
    </xf>
    <xf numFmtId="4" fontId="9" fillId="0" borderId="1" xfId="5" applyNumberFormat="1" applyFont="1" applyBorder="1" applyAlignment="1">
      <alignment horizontal="center" vertical="top"/>
    </xf>
    <xf numFmtId="4" fontId="12" fillId="0" borderId="1" xfId="5" applyNumberFormat="1" applyFont="1" applyBorder="1" applyAlignment="1">
      <alignment horizontal="center" vertical="top"/>
    </xf>
    <xf numFmtId="4" fontId="9" fillId="0" borderId="0" xfId="5" applyNumberFormat="1" applyFont="1" applyAlignment="1">
      <alignment horizontal="center" vertical="top"/>
    </xf>
    <xf numFmtId="2" fontId="12" fillId="0" borderId="1" xfId="5" applyNumberFormat="1" applyFont="1" applyBorder="1" applyAlignment="1">
      <alignment horizontal="left" vertical="top" wrapText="1"/>
    </xf>
    <xf numFmtId="0" fontId="5" fillId="0" borderId="1" xfId="0" applyFont="1" applyBorder="1" applyAlignment="1">
      <alignment horizontal="left" vertical="top"/>
    </xf>
    <xf numFmtId="2" fontId="9" fillId="0" borderId="1" xfId="5" applyNumberFormat="1" applyFont="1" applyBorder="1" applyAlignment="1">
      <alignment horizontal="left" vertical="top" wrapText="1"/>
    </xf>
    <xf numFmtId="0" fontId="9" fillId="0" borderId="1" xfId="5" applyFont="1" applyBorder="1" applyAlignment="1">
      <alignment horizontal="left" vertical="top" wrapText="1"/>
    </xf>
    <xf numFmtId="0" fontId="9" fillId="0" borderId="0" xfId="5"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6">
    <cellStyle name="Comma 28" xfId="1" xr:uid="{EC3BED3E-6095-4041-BE68-15FE616BDB24}"/>
    <cellStyle name="Normal" xfId="0" builtinId="0"/>
    <cellStyle name="Normal 14 3" xfId="5" xr:uid="{E62690EE-DBC4-48A2-8875-2E0C37F49914}"/>
    <cellStyle name="Normal 2" xfId="4" xr:uid="{5B84C6A9-FC1F-43F6-BE4F-79AA4E60815D}"/>
    <cellStyle name="Normal 3" xfId="3" xr:uid="{EF2F62D1-B97B-4901-9AD8-52EB2779454B}"/>
    <cellStyle name="Normal 66" xfId="2" xr:uid="{E34E070A-793B-4A5F-AA15-0FC845A241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1082-993A-4D2D-A42F-96C507152E6C}">
  <dimension ref="A1:C20"/>
  <sheetViews>
    <sheetView tabSelected="1" zoomScaleNormal="100" zoomScaleSheetLayoutView="85" workbookViewId="0">
      <selection activeCell="I6" sqref="I6"/>
    </sheetView>
  </sheetViews>
  <sheetFormatPr defaultRowHeight="14.4" x14ac:dyDescent="0.3"/>
  <cols>
    <col min="2" max="2" width="66.77734375" bestFit="1" customWidth="1"/>
    <col min="3" max="3" width="25.44140625" customWidth="1"/>
  </cols>
  <sheetData>
    <row r="1" spans="1:3" s="1" customFormat="1" ht="24" customHeight="1" x14ac:dyDescent="0.3">
      <c r="A1" s="52" t="s">
        <v>110</v>
      </c>
      <c r="B1" s="52"/>
      <c r="C1" s="52"/>
    </row>
    <row r="2" spans="1:3" s="1" customFormat="1" ht="24" customHeight="1" x14ac:dyDescent="0.3">
      <c r="A2" s="53" t="s">
        <v>68</v>
      </c>
      <c r="B2" s="54"/>
      <c r="C2" s="55"/>
    </row>
    <row r="3" spans="1:3" s="1" customFormat="1" ht="15.6" customHeight="1" x14ac:dyDescent="0.3">
      <c r="A3" s="53"/>
      <c r="B3" s="54"/>
      <c r="C3" s="55"/>
    </row>
    <row r="4" spans="1:3" s="1" customFormat="1" ht="24" customHeight="1" x14ac:dyDescent="0.3">
      <c r="A4" s="19" t="s">
        <v>0</v>
      </c>
      <c r="B4" s="19" t="s">
        <v>1</v>
      </c>
      <c r="C4" s="28" t="s">
        <v>5</v>
      </c>
    </row>
    <row r="5" spans="1:3" ht="18" customHeight="1" x14ac:dyDescent="0.3">
      <c r="A5" s="29"/>
      <c r="B5" s="29"/>
      <c r="C5" s="29"/>
    </row>
    <row r="6" spans="1:3" ht="18" customHeight="1" x14ac:dyDescent="0.3">
      <c r="A6" s="33">
        <v>1</v>
      </c>
      <c r="B6" s="34" t="s">
        <v>108</v>
      </c>
      <c r="C6" s="32"/>
    </row>
    <row r="7" spans="1:3" ht="18" customHeight="1" x14ac:dyDescent="0.3">
      <c r="A7" s="33"/>
      <c r="B7" s="34"/>
      <c r="C7" s="33"/>
    </row>
    <row r="8" spans="1:3" ht="18" customHeight="1" x14ac:dyDescent="0.3">
      <c r="A8" s="33">
        <v>2</v>
      </c>
      <c r="B8" s="34" t="s">
        <v>109</v>
      </c>
      <c r="C8" s="32"/>
    </row>
    <row r="9" spans="1:3" ht="18" customHeight="1" x14ac:dyDescent="0.3">
      <c r="A9" s="33"/>
      <c r="B9" s="35"/>
      <c r="C9" s="33"/>
    </row>
    <row r="10" spans="1:3" ht="18" customHeight="1" x14ac:dyDescent="0.3">
      <c r="A10" s="35"/>
      <c r="B10" s="36" t="s">
        <v>9</v>
      </c>
      <c r="C10" s="27"/>
    </row>
    <row r="11" spans="1:3" ht="18" customHeight="1" x14ac:dyDescent="0.3">
      <c r="A11" s="35"/>
      <c r="B11" s="36" t="s">
        <v>69</v>
      </c>
      <c r="C11" s="27"/>
    </row>
    <row r="12" spans="1:3" ht="18" customHeight="1" x14ac:dyDescent="0.3">
      <c r="A12" s="35"/>
      <c r="B12" s="36" t="s">
        <v>70</v>
      </c>
      <c r="C12" s="27"/>
    </row>
    <row r="13" spans="1:3" ht="18" customHeight="1" x14ac:dyDescent="0.3">
      <c r="A13" s="35"/>
      <c r="B13" s="31"/>
      <c r="C13" s="30"/>
    </row>
    <row r="16" spans="1:3" x14ac:dyDescent="0.3">
      <c r="C16" s="37"/>
    </row>
    <row r="17" spans="3:3" x14ac:dyDescent="0.3">
      <c r="C17" s="37"/>
    </row>
    <row r="18" spans="3:3" x14ac:dyDescent="0.3">
      <c r="C18" s="37"/>
    </row>
    <row r="19" spans="3:3" x14ac:dyDescent="0.3">
      <c r="C19" s="37"/>
    </row>
    <row r="20" spans="3:3" x14ac:dyDescent="0.3">
      <c r="C20" s="37"/>
    </row>
  </sheetData>
  <mergeCells count="3">
    <mergeCell ref="A1:C1"/>
    <mergeCell ref="A2:C2"/>
    <mergeCell ref="A3:C3"/>
  </mergeCells>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1C1F-E467-4138-A2AD-7427958F9663}">
  <dimension ref="A1:F155"/>
  <sheetViews>
    <sheetView view="pageBreakPreview" topLeftCell="A137" zoomScale="60" zoomScaleNormal="100" workbookViewId="0">
      <selection activeCell="L143" sqref="L143"/>
    </sheetView>
  </sheetViews>
  <sheetFormatPr defaultColWidth="9.109375" defaultRowHeight="14.4" x14ac:dyDescent="0.3"/>
  <cols>
    <col min="1" max="1" width="6.77734375" style="23" customWidth="1"/>
    <col min="2" max="2" width="81.21875" style="8" customWidth="1"/>
    <col min="3" max="3" width="10.6640625" style="22" customWidth="1"/>
    <col min="4" max="4" width="7.21875" style="22" customWidth="1"/>
    <col min="5" max="5" width="11.77734375" style="22" customWidth="1"/>
    <col min="6" max="6" width="18.77734375" style="22" customWidth="1"/>
    <col min="7" max="16384" width="9.109375" style="8"/>
  </cols>
  <sheetData>
    <row r="1" spans="1:6" s="1" customFormat="1" ht="24" customHeight="1" x14ac:dyDescent="0.3">
      <c r="A1" s="52" t="s">
        <v>110</v>
      </c>
      <c r="B1" s="52"/>
      <c r="C1" s="52"/>
      <c r="D1" s="52"/>
      <c r="E1" s="52"/>
      <c r="F1" s="52"/>
    </row>
    <row r="2" spans="1:6" s="1" customFormat="1" ht="24" customHeight="1" x14ac:dyDescent="0.3">
      <c r="A2" s="52" t="s">
        <v>107</v>
      </c>
      <c r="B2" s="52"/>
      <c r="C2" s="52"/>
      <c r="D2" s="52"/>
      <c r="E2" s="52"/>
      <c r="F2" s="52"/>
    </row>
    <row r="3" spans="1:6" customFormat="1" ht="24" customHeight="1" x14ac:dyDescent="0.3">
      <c r="A3" s="2" t="s">
        <v>10</v>
      </c>
      <c r="B3" s="2" t="s">
        <v>1</v>
      </c>
      <c r="C3" s="6" t="s">
        <v>3</v>
      </c>
      <c r="D3" s="6" t="s">
        <v>2</v>
      </c>
      <c r="E3" s="6" t="s">
        <v>4</v>
      </c>
      <c r="F3" s="6" t="s">
        <v>5</v>
      </c>
    </row>
    <row r="4" spans="1:6" customFormat="1" ht="15.6" customHeight="1" x14ac:dyDescent="0.3">
      <c r="A4" s="4"/>
      <c r="B4" s="3"/>
      <c r="C4" s="5"/>
      <c r="D4" s="5"/>
      <c r="E4" s="5"/>
      <c r="F4" s="5"/>
    </row>
    <row r="5" spans="1:6" ht="15.6" customHeight="1" x14ac:dyDescent="0.3">
      <c r="A5" s="12"/>
      <c r="B5" s="21" t="s">
        <v>11</v>
      </c>
      <c r="C5" s="11"/>
      <c r="D5" s="11"/>
      <c r="E5" s="11"/>
      <c r="F5" s="11"/>
    </row>
    <row r="6" spans="1:6" ht="15.6" customHeight="1" x14ac:dyDescent="0.3">
      <c r="A6" s="12"/>
      <c r="B6" s="21" t="s">
        <v>12</v>
      </c>
      <c r="C6" s="11"/>
      <c r="D6" s="11"/>
      <c r="E6" s="11"/>
      <c r="F6" s="11"/>
    </row>
    <row r="7" spans="1:6" s="26" customFormat="1" ht="187.8" customHeight="1" x14ac:dyDescent="0.3">
      <c r="A7" s="12">
        <v>1</v>
      </c>
      <c r="B7" s="16" t="s">
        <v>13</v>
      </c>
      <c r="C7" s="11">
        <v>1</v>
      </c>
      <c r="D7" s="11" t="s">
        <v>71</v>
      </c>
      <c r="E7" s="11"/>
      <c r="F7" s="11"/>
    </row>
    <row r="8" spans="1:6" s="26" customFormat="1" ht="15.6" customHeight="1" x14ac:dyDescent="0.3">
      <c r="A8" s="12"/>
      <c r="B8" s="16"/>
      <c r="C8" s="11"/>
      <c r="D8" s="11"/>
      <c r="E8" s="11"/>
      <c r="F8" s="11"/>
    </row>
    <row r="9" spans="1:6" s="26" customFormat="1" ht="184.2" customHeight="1" x14ac:dyDescent="0.3">
      <c r="A9" s="12">
        <f>A7+1</f>
        <v>2</v>
      </c>
      <c r="B9" s="16" t="s">
        <v>15</v>
      </c>
      <c r="C9" s="11">
        <v>2</v>
      </c>
      <c r="D9" s="11" t="s">
        <v>71</v>
      </c>
      <c r="E9" s="11"/>
      <c r="F9" s="11"/>
    </row>
    <row r="10" spans="1:6" s="26" customFormat="1" ht="15.6" customHeight="1" x14ac:dyDescent="0.3">
      <c r="A10" s="12"/>
      <c r="B10" s="16"/>
      <c r="C10" s="11"/>
      <c r="D10" s="11"/>
      <c r="E10" s="11"/>
      <c r="F10" s="11"/>
    </row>
    <row r="11" spans="1:6" ht="172.8" x14ac:dyDescent="0.3">
      <c r="A11" s="12">
        <f t="shared" ref="A11" si="0">A9+1</f>
        <v>3</v>
      </c>
      <c r="B11" s="16" t="s">
        <v>18</v>
      </c>
      <c r="C11" s="11">
        <v>3</v>
      </c>
      <c r="D11" s="11" t="s">
        <v>71</v>
      </c>
      <c r="E11" s="11"/>
      <c r="F11" s="11"/>
    </row>
    <row r="12" spans="1:6" ht="15.6" customHeight="1" x14ac:dyDescent="0.3">
      <c r="A12" s="12"/>
      <c r="B12" s="16"/>
      <c r="C12" s="11"/>
      <c r="D12" s="11"/>
      <c r="E12" s="11"/>
      <c r="F12" s="11"/>
    </row>
    <row r="13" spans="1:6" ht="172.8" x14ac:dyDescent="0.3">
      <c r="A13" s="12">
        <f>A11+1</f>
        <v>4</v>
      </c>
      <c r="B13" s="16" t="s">
        <v>14</v>
      </c>
      <c r="C13" s="11">
        <v>1</v>
      </c>
      <c r="D13" s="11" t="s">
        <v>71</v>
      </c>
      <c r="E13" s="11"/>
      <c r="F13" s="11"/>
    </row>
    <row r="14" spans="1:6" x14ac:dyDescent="0.3">
      <c r="A14" s="12"/>
      <c r="B14" s="16"/>
      <c r="C14" s="11"/>
      <c r="D14" s="11"/>
      <c r="E14" s="11"/>
      <c r="F14" s="11"/>
    </row>
    <row r="15" spans="1:6" ht="172.8" x14ac:dyDescent="0.3">
      <c r="A15" s="12">
        <f>A13+1</f>
        <v>5</v>
      </c>
      <c r="B15" s="16" t="s">
        <v>16</v>
      </c>
      <c r="C15" s="11">
        <v>13</v>
      </c>
      <c r="D15" s="11" t="s">
        <v>71</v>
      </c>
      <c r="E15" s="11"/>
      <c r="F15" s="11"/>
    </row>
    <row r="16" spans="1:6" ht="15.6" customHeight="1" x14ac:dyDescent="0.3">
      <c r="A16" s="12"/>
      <c r="B16" s="16"/>
      <c r="C16" s="11"/>
      <c r="D16" s="11"/>
      <c r="E16" s="11"/>
      <c r="F16" s="11"/>
    </row>
    <row r="17" spans="1:6" ht="172.8" x14ac:dyDescent="0.3">
      <c r="A17" s="12">
        <f>A15+1</f>
        <v>6</v>
      </c>
      <c r="B17" s="16" t="s">
        <v>17</v>
      </c>
      <c r="C17" s="11">
        <v>9</v>
      </c>
      <c r="D17" s="11" t="s">
        <v>71</v>
      </c>
      <c r="E17" s="11"/>
      <c r="F17" s="11"/>
    </row>
    <row r="18" spans="1:6" ht="15.6" customHeight="1" x14ac:dyDescent="0.3">
      <c r="A18" s="17"/>
      <c r="B18" s="16"/>
      <c r="C18" s="13"/>
      <c r="D18" s="11"/>
      <c r="E18" s="14"/>
      <c r="F18" s="11"/>
    </row>
    <row r="19" spans="1:6" ht="43.2" x14ac:dyDescent="0.3">
      <c r="A19" s="17">
        <f>A17+1</f>
        <v>7</v>
      </c>
      <c r="B19" s="16" t="s">
        <v>19</v>
      </c>
      <c r="C19" s="13">
        <v>25</v>
      </c>
      <c r="D19" s="11" t="s">
        <v>71</v>
      </c>
      <c r="E19" s="14"/>
      <c r="F19" s="11"/>
    </row>
    <row r="20" spans="1:6" ht="15.6" customHeight="1" x14ac:dyDescent="0.3">
      <c r="A20" s="17"/>
      <c r="B20" s="16"/>
      <c r="C20" s="13"/>
      <c r="D20" s="11"/>
      <c r="E20" s="14"/>
      <c r="F20" s="11"/>
    </row>
    <row r="21" spans="1:6" ht="43.2" x14ac:dyDescent="0.3">
      <c r="A21" s="17">
        <f>A19+1</f>
        <v>8</v>
      </c>
      <c r="B21" s="16" t="s">
        <v>20</v>
      </c>
      <c r="C21" s="13">
        <v>1</v>
      </c>
      <c r="D21" s="11" t="s">
        <v>71</v>
      </c>
      <c r="E21" s="14"/>
      <c r="F21" s="11"/>
    </row>
    <row r="22" spans="1:6" ht="15.6" customHeight="1" x14ac:dyDescent="0.3">
      <c r="A22" s="17"/>
      <c r="B22" s="16"/>
      <c r="C22" s="13"/>
      <c r="D22" s="11"/>
      <c r="E22" s="14"/>
      <c r="F22" s="11"/>
    </row>
    <row r="23" spans="1:6" ht="43.2" x14ac:dyDescent="0.3">
      <c r="A23" s="17">
        <f>A21+1</f>
        <v>9</v>
      </c>
      <c r="B23" s="16" t="s">
        <v>21</v>
      </c>
      <c r="C23" s="13">
        <v>3</v>
      </c>
      <c r="D23" s="11" t="s">
        <v>71</v>
      </c>
      <c r="E23" s="14"/>
      <c r="F23" s="11"/>
    </row>
    <row r="24" spans="1:6" ht="15.6" customHeight="1" x14ac:dyDescent="0.3">
      <c r="A24" s="17"/>
      <c r="B24" s="16"/>
      <c r="C24" s="13"/>
      <c r="D24" s="11"/>
      <c r="E24" s="14"/>
      <c r="F24" s="11"/>
    </row>
    <row r="25" spans="1:6" ht="15.6" customHeight="1" x14ac:dyDescent="0.3">
      <c r="A25" s="17"/>
      <c r="B25" s="15" t="s">
        <v>22</v>
      </c>
      <c r="C25" s="13"/>
      <c r="D25" s="11"/>
      <c r="E25" s="14"/>
      <c r="F25" s="11"/>
    </row>
    <row r="26" spans="1:6" ht="115.2" x14ac:dyDescent="0.3">
      <c r="A26" s="17">
        <f>A23+1</f>
        <v>10</v>
      </c>
      <c r="B26" s="16" t="s">
        <v>23</v>
      </c>
      <c r="C26" s="13">
        <v>11</v>
      </c>
      <c r="D26" s="11" t="s">
        <v>71</v>
      </c>
      <c r="E26" s="14"/>
      <c r="F26" s="11"/>
    </row>
    <row r="27" spans="1:6" ht="15.6" customHeight="1" x14ac:dyDescent="0.3">
      <c r="A27" s="17"/>
      <c r="B27" s="16"/>
      <c r="C27" s="13"/>
      <c r="D27" s="11"/>
      <c r="E27" s="14"/>
      <c r="F27" s="11"/>
    </row>
    <row r="28" spans="1:6" ht="115.2" x14ac:dyDescent="0.3">
      <c r="A28" s="17">
        <f t="shared" ref="A28" si="1">A26+1</f>
        <v>11</v>
      </c>
      <c r="B28" s="16" t="s">
        <v>24</v>
      </c>
      <c r="C28" s="13">
        <v>2</v>
      </c>
      <c r="D28" s="11" t="s">
        <v>71</v>
      </c>
      <c r="E28" s="14"/>
      <c r="F28" s="11"/>
    </row>
    <row r="29" spans="1:6" ht="15.6" customHeight="1" x14ac:dyDescent="0.3">
      <c r="A29" s="17"/>
      <c r="B29" s="16"/>
      <c r="C29" s="13"/>
      <c r="D29" s="11"/>
      <c r="E29" s="14"/>
      <c r="F29" s="11"/>
    </row>
    <row r="30" spans="1:6" ht="115.2" x14ac:dyDescent="0.3">
      <c r="A30" s="17">
        <f>A28+1</f>
        <v>12</v>
      </c>
      <c r="B30" s="16" t="s">
        <v>25</v>
      </c>
      <c r="C30" s="13">
        <v>52</v>
      </c>
      <c r="D30" s="11" t="s">
        <v>71</v>
      </c>
      <c r="E30" s="14"/>
      <c r="F30" s="11"/>
    </row>
    <row r="31" spans="1:6" ht="15.6" customHeight="1" x14ac:dyDescent="0.3">
      <c r="A31" s="17"/>
      <c r="B31" s="16"/>
      <c r="C31" s="13"/>
      <c r="D31" s="11"/>
      <c r="E31" s="14"/>
      <c r="F31" s="11"/>
    </row>
    <row r="32" spans="1:6" ht="115.2" x14ac:dyDescent="0.3">
      <c r="A32" s="17">
        <f>A30+1</f>
        <v>13</v>
      </c>
      <c r="B32" s="16" t="s">
        <v>26</v>
      </c>
      <c r="C32" s="13">
        <v>38</v>
      </c>
      <c r="D32" s="11" t="s">
        <v>71</v>
      </c>
      <c r="E32" s="14"/>
      <c r="F32" s="11"/>
    </row>
    <row r="33" spans="1:6" ht="15.6" customHeight="1" x14ac:dyDescent="0.3">
      <c r="A33" s="17"/>
      <c r="B33" s="16"/>
      <c r="C33" s="13"/>
      <c r="D33" s="11"/>
      <c r="E33" s="14"/>
      <c r="F33" s="11"/>
    </row>
    <row r="34" spans="1:6" ht="115.2" x14ac:dyDescent="0.3">
      <c r="A34" s="17">
        <f>A32+1</f>
        <v>14</v>
      </c>
      <c r="B34" s="16" t="s">
        <v>27</v>
      </c>
      <c r="C34" s="13">
        <v>3</v>
      </c>
      <c r="D34" s="11" t="s">
        <v>71</v>
      </c>
      <c r="E34" s="14"/>
      <c r="F34" s="11"/>
    </row>
    <row r="35" spans="1:6" ht="15.6" customHeight="1" x14ac:dyDescent="0.3">
      <c r="A35" s="17"/>
      <c r="B35" s="16"/>
      <c r="C35" s="13"/>
      <c r="D35" s="11"/>
      <c r="E35" s="14"/>
      <c r="F35" s="11"/>
    </row>
    <row r="36" spans="1:6" ht="115.2" x14ac:dyDescent="0.3">
      <c r="A36" s="17">
        <f>A34+1</f>
        <v>15</v>
      </c>
      <c r="B36" s="16" t="s">
        <v>28</v>
      </c>
      <c r="C36" s="13">
        <v>4</v>
      </c>
      <c r="D36" s="11" t="s">
        <v>71</v>
      </c>
      <c r="E36" s="14"/>
      <c r="F36" s="11"/>
    </row>
    <row r="37" spans="1:6" ht="15.6" customHeight="1" x14ac:dyDescent="0.3">
      <c r="A37" s="17"/>
      <c r="B37" s="16"/>
      <c r="C37" s="13"/>
      <c r="D37" s="11"/>
      <c r="E37" s="14"/>
      <c r="F37" s="11"/>
    </row>
    <row r="38" spans="1:6" ht="129.6" x14ac:dyDescent="0.3">
      <c r="A38" s="17">
        <f>A36+1</f>
        <v>16</v>
      </c>
      <c r="B38" s="16" t="s">
        <v>29</v>
      </c>
      <c r="C38" s="13">
        <v>1</v>
      </c>
      <c r="D38" s="11" t="s">
        <v>71</v>
      </c>
      <c r="E38" s="14"/>
      <c r="F38" s="11"/>
    </row>
    <row r="39" spans="1:6" ht="15.6" customHeight="1" x14ac:dyDescent="0.3">
      <c r="A39" s="17"/>
      <c r="B39" s="16"/>
      <c r="C39" s="13"/>
      <c r="D39" s="11"/>
      <c r="E39" s="14"/>
      <c r="F39" s="11"/>
    </row>
    <row r="40" spans="1:6" ht="129.6" x14ac:dyDescent="0.3">
      <c r="A40" s="17">
        <f>A38+1</f>
        <v>17</v>
      </c>
      <c r="B40" s="16" t="s">
        <v>30</v>
      </c>
      <c r="C40" s="13">
        <v>2</v>
      </c>
      <c r="D40" s="11" t="s">
        <v>71</v>
      </c>
      <c r="E40" s="14"/>
      <c r="F40" s="11"/>
    </row>
    <row r="41" spans="1:6" ht="15.6" customHeight="1" x14ac:dyDescent="0.3">
      <c r="A41" s="17"/>
      <c r="B41" s="16"/>
      <c r="C41" s="13"/>
      <c r="D41" s="11"/>
      <c r="E41" s="14"/>
      <c r="F41" s="11"/>
    </row>
    <row r="42" spans="1:6" ht="57.6" x14ac:dyDescent="0.3">
      <c r="A42" s="17">
        <f t="shared" ref="A42" si="2">A40+1</f>
        <v>18</v>
      </c>
      <c r="B42" s="16" t="s">
        <v>31</v>
      </c>
      <c r="C42" s="13">
        <v>170</v>
      </c>
      <c r="D42" s="11" t="s">
        <v>71</v>
      </c>
      <c r="E42" s="14"/>
      <c r="F42" s="11"/>
    </row>
    <row r="43" spans="1:6" ht="15.6" customHeight="1" x14ac:dyDescent="0.3">
      <c r="A43" s="17"/>
      <c r="B43" s="16"/>
      <c r="C43" s="13"/>
      <c r="D43" s="11"/>
      <c r="E43" s="14"/>
      <c r="F43" s="11"/>
    </row>
    <row r="44" spans="1:6" ht="72" x14ac:dyDescent="0.3">
      <c r="A44" s="17">
        <f>A42+1</f>
        <v>19</v>
      </c>
      <c r="B44" s="16" t="s">
        <v>32</v>
      </c>
      <c r="C44" s="13">
        <v>6</v>
      </c>
      <c r="D44" s="11" t="s">
        <v>71</v>
      </c>
      <c r="E44" s="14"/>
      <c r="F44" s="11"/>
    </row>
    <row r="45" spans="1:6" ht="15.6" customHeight="1" x14ac:dyDescent="0.3">
      <c r="A45" s="17"/>
      <c r="B45" s="16"/>
      <c r="C45" s="13"/>
      <c r="D45" s="11"/>
      <c r="E45" s="14"/>
      <c r="F45" s="11"/>
    </row>
    <row r="46" spans="1:6" ht="28.8" x14ac:dyDescent="0.3">
      <c r="A46" s="17">
        <f>A44+1</f>
        <v>20</v>
      </c>
      <c r="B46" s="16" t="s">
        <v>33</v>
      </c>
      <c r="C46" s="13">
        <v>530</v>
      </c>
      <c r="D46" s="11" t="s">
        <v>72</v>
      </c>
      <c r="E46" s="14"/>
      <c r="F46" s="11"/>
    </row>
    <row r="47" spans="1:6" ht="15.6" customHeight="1" x14ac:dyDescent="0.3">
      <c r="A47" s="17"/>
      <c r="B47" s="16"/>
      <c r="C47" s="13"/>
      <c r="D47" s="11"/>
      <c r="E47" s="14"/>
      <c r="F47" s="11"/>
    </row>
    <row r="48" spans="1:6" ht="72" x14ac:dyDescent="0.3">
      <c r="A48" s="17">
        <f>A46+1</f>
        <v>21</v>
      </c>
      <c r="B48" s="16" t="s">
        <v>34</v>
      </c>
      <c r="C48" s="13">
        <f>28*75</f>
        <v>2100</v>
      </c>
      <c r="D48" s="11" t="s">
        <v>72</v>
      </c>
      <c r="E48" s="14"/>
      <c r="F48" s="11"/>
    </row>
    <row r="49" spans="1:6" ht="15.6" customHeight="1" x14ac:dyDescent="0.3">
      <c r="A49" s="17"/>
      <c r="B49" s="16"/>
      <c r="C49" s="13"/>
      <c r="D49" s="11"/>
      <c r="E49" s="14"/>
      <c r="F49" s="11"/>
    </row>
    <row r="50" spans="1:6" ht="15.6" customHeight="1" x14ac:dyDescent="0.3">
      <c r="A50" s="12"/>
      <c r="B50" s="15" t="s">
        <v>35</v>
      </c>
      <c r="C50" s="11"/>
      <c r="D50" s="11"/>
      <c r="E50" s="14"/>
      <c r="F50" s="11"/>
    </row>
    <row r="51" spans="1:6" ht="115.2" x14ac:dyDescent="0.3">
      <c r="A51" s="17">
        <f>A48+1</f>
        <v>22</v>
      </c>
      <c r="B51" s="16" t="s">
        <v>73</v>
      </c>
      <c r="C51" s="13">
        <v>25</v>
      </c>
      <c r="D51" s="11" t="s">
        <v>7</v>
      </c>
      <c r="E51" s="14"/>
      <c r="F51" s="11"/>
    </row>
    <row r="52" spans="1:6" ht="15.6" customHeight="1" x14ac:dyDescent="0.3">
      <c r="A52" s="17"/>
      <c r="B52" s="16"/>
      <c r="C52" s="13"/>
      <c r="D52" s="11"/>
      <c r="E52" s="14"/>
      <c r="F52" s="11"/>
    </row>
    <row r="53" spans="1:6" ht="115.2" x14ac:dyDescent="0.3">
      <c r="A53" s="17">
        <f>A51+1</f>
        <v>23</v>
      </c>
      <c r="B53" s="16" t="s">
        <v>74</v>
      </c>
      <c r="C53" s="13">
        <v>610</v>
      </c>
      <c r="D53" s="11" t="s">
        <v>7</v>
      </c>
      <c r="E53" s="14"/>
      <c r="F53" s="11"/>
    </row>
    <row r="54" spans="1:6" ht="15.6" customHeight="1" x14ac:dyDescent="0.3">
      <c r="A54" s="17"/>
      <c r="B54" s="16"/>
      <c r="C54" s="13"/>
      <c r="D54" s="11"/>
      <c r="E54" s="14"/>
      <c r="F54" s="11"/>
    </row>
    <row r="55" spans="1:6" ht="115.2" x14ac:dyDescent="0.3">
      <c r="A55" s="17">
        <f>A53+1</f>
        <v>24</v>
      </c>
      <c r="B55" s="16" t="s">
        <v>75</v>
      </c>
      <c r="C55" s="13">
        <v>115</v>
      </c>
      <c r="D55" s="11" t="s">
        <v>7</v>
      </c>
      <c r="E55" s="14"/>
      <c r="F55" s="11"/>
    </row>
    <row r="56" spans="1:6" ht="15.6" customHeight="1" x14ac:dyDescent="0.3">
      <c r="A56" s="17"/>
      <c r="B56" s="16"/>
      <c r="C56" s="13"/>
      <c r="D56" s="11"/>
      <c r="E56" s="14"/>
      <c r="F56" s="11"/>
    </row>
    <row r="57" spans="1:6" ht="115.2" x14ac:dyDescent="0.3">
      <c r="A57" s="17">
        <f t="shared" ref="A57" si="3">A55+1</f>
        <v>25</v>
      </c>
      <c r="B57" s="16" t="s">
        <v>76</v>
      </c>
      <c r="C57" s="13">
        <v>570</v>
      </c>
      <c r="D57" s="11" t="s">
        <v>7</v>
      </c>
      <c r="E57" s="14"/>
      <c r="F57" s="11"/>
    </row>
    <row r="58" spans="1:6" ht="15.6" customHeight="1" x14ac:dyDescent="0.3">
      <c r="A58" s="17"/>
      <c r="B58" s="16"/>
      <c r="C58" s="13"/>
      <c r="D58" s="11"/>
      <c r="E58" s="14"/>
      <c r="F58" s="11"/>
    </row>
    <row r="59" spans="1:6" ht="115.2" x14ac:dyDescent="0.3">
      <c r="A59" s="17">
        <f>A57+1</f>
        <v>26</v>
      </c>
      <c r="B59" s="16" t="s">
        <v>77</v>
      </c>
      <c r="C59" s="13">
        <v>180</v>
      </c>
      <c r="D59" s="11" t="s">
        <v>7</v>
      </c>
      <c r="E59" s="14"/>
      <c r="F59" s="11"/>
    </row>
    <row r="60" spans="1:6" ht="15.6" customHeight="1" x14ac:dyDescent="0.3">
      <c r="A60" s="17"/>
      <c r="B60" s="16"/>
      <c r="C60" s="13"/>
      <c r="D60" s="11"/>
      <c r="E60" s="14"/>
      <c r="F60" s="11"/>
    </row>
    <row r="61" spans="1:6" ht="115.2" x14ac:dyDescent="0.3">
      <c r="A61" s="17">
        <f>A59+1</f>
        <v>27</v>
      </c>
      <c r="B61" s="16" t="s">
        <v>78</v>
      </c>
      <c r="C61" s="13">
        <v>130</v>
      </c>
      <c r="D61" s="11" t="s">
        <v>7</v>
      </c>
      <c r="E61" s="14"/>
      <c r="F61" s="11"/>
    </row>
    <row r="62" spans="1:6" ht="15.6" customHeight="1" x14ac:dyDescent="0.3">
      <c r="A62" s="17"/>
      <c r="B62" s="16"/>
      <c r="C62" s="13"/>
      <c r="D62" s="11"/>
      <c r="E62" s="14"/>
      <c r="F62" s="11"/>
    </row>
    <row r="63" spans="1:6" ht="115.2" x14ac:dyDescent="0.3">
      <c r="A63" s="17">
        <f>A61+1</f>
        <v>28</v>
      </c>
      <c r="B63" s="16" t="s">
        <v>79</v>
      </c>
      <c r="C63" s="13">
        <v>195</v>
      </c>
      <c r="D63" s="11" t="s">
        <v>7</v>
      </c>
      <c r="E63" s="14"/>
      <c r="F63" s="11"/>
    </row>
    <row r="64" spans="1:6" ht="15.6" customHeight="1" x14ac:dyDescent="0.3">
      <c r="A64" s="17"/>
      <c r="B64" s="16"/>
      <c r="C64" s="13"/>
      <c r="D64" s="11"/>
      <c r="E64" s="14"/>
      <c r="F64" s="11"/>
    </row>
    <row r="65" spans="1:6" ht="115.2" x14ac:dyDescent="0.3">
      <c r="A65" s="17">
        <f>A61+1</f>
        <v>28</v>
      </c>
      <c r="B65" s="16" t="s">
        <v>80</v>
      </c>
      <c r="C65" s="13">
        <v>25</v>
      </c>
      <c r="D65" s="11" t="s">
        <v>7</v>
      </c>
      <c r="E65" s="14"/>
      <c r="F65" s="11"/>
    </row>
    <row r="66" spans="1:6" ht="15.6" customHeight="1" x14ac:dyDescent="0.3">
      <c r="A66" s="17"/>
      <c r="B66" s="16"/>
      <c r="C66" s="13"/>
      <c r="D66" s="11"/>
      <c r="E66" s="14"/>
      <c r="F66" s="11"/>
    </row>
    <row r="67" spans="1:6" ht="115.2" x14ac:dyDescent="0.3">
      <c r="A67" s="17">
        <f>A63+1</f>
        <v>29</v>
      </c>
      <c r="B67" s="16" t="s">
        <v>81</v>
      </c>
      <c r="C67" s="13">
        <v>100</v>
      </c>
      <c r="D67" s="11" t="s">
        <v>7</v>
      </c>
      <c r="E67" s="14"/>
      <c r="F67" s="11"/>
    </row>
    <row r="68" spans="1:6" ht="15.6" customHeight="1" x14ac:dyDescent="0.3">
      <c r="A68" s="17"/>
      <c r="B68" s="16"/>
      <c r="C68" s="13"/>
      <c r="D68" s="11"/>
      <c r="E68" s="14"/>
      <c r="F68" s="11"/>
    </row>
    <row r="69" spans="1:6" ht="115.2" x14ac:dyDescent="0.3">
      <c r="A69" s="17">
        <f>A67+1</f>
        <v>30</v>
      </c>
      <c r="B69" s="16" t="s">
        <v>82</v>
      </c>
      <c r="C69" s="13">
        <v>75</v>
      </c>
      <c r="D69" s="11" t="s">
        <v>7</v>
      </c>
      <c r="E69" s="14"/>
      <c r="F69" s="11"/>
    </row>
    <row r="70" spans="1:6" ht="15.6" customHeight="1" x14ac:dyDescent="0.3">
      <c r="A70" s="17"/>
      <c r="B70" s="16"/>
      <c r="C70" s="13"/>
      <c r="D70" s="11"/>
      <c r="E70" s="14"/>
      <c r="F70" s="11"/>
    </row>
    <row r="71" spans="1:6" ht="15.6" customHeight="1" x14ac:dyDescent="0.3">
      <c r="A71" s="12"/>
      <c r="B71" s="15" t="s">
        <v>36</v>
      </c>
      <c r="C71" s="11"/>
      <c r="D71" s="11"/>
      <c r="E71" s="14"/>
      <c r="F71" s="11"/>
    </row>
    <row r="72" spans="1:6" ht="28.8" x14ac:dyDescent="0.3">
      <c r="A72" s="18">
        <f>A69+1</f>
        <v>31</v>
      </c>
      <c r="B72" s="16" t="s">
        <v>37</v>
      </c>
      <c r="C72" s="11">
        <v>700</v>
      </c>
      <c r="D72" s="11" t="s">
        <v>7</v>
      </c>
      <c r="E72" s="14"/>
      <c r="F72" s="11"/>
    </row>
    <row r="73" spans="1:6" ht="15.6" customHeight="1" x14ac:dyDescent="0.3">
      <c r="A73" s="18"/>
      <c r="B73" s="16"/>
      <c r="C73" s="11"/>
      <c r="D73" s="11"/>
      <c r="E73" s="14"/>
      <c r="F73" s="11"/>
    </row>
    <row r="74" spans="1:6" ht="28.8" x14ac:dyDescent="0.3">
      <c r="A74" s="18">
        <f t="shared" ref="A74" si="4">A72+1</f>
        <v>32</v>
      </c>
      <c r="B74" s="16" t="s">
        <v>38</v>
      </c>
      <c r="C74" s="11">
        <v>75</v>
      </c>
      <c r="D74" s="11" t="s">
        <v>7</v>
      </c>
      <c r="E74" s="14"/>
      <c r="F74" s="11"/>
    </row>
    <row r="75" spans="1:6" ht="15.6" customHeight="1" x14ac:dyDescent="0.3">
      <c r="A75" s="18"/>
      <c r="B75" s="16"/>
      <c r="C75" s="11"/>
      <c r="D75" s="11"/>
      <c r="E75" s="14"/>
      <c r="F75" s="11"/>
    </row>
    <row r="76" spans="1:6" ht="28.8" x14ac:dyDescent="0.3">
      <c r="A76" s="18">
        <f>A74+1</f>
        <v>33</v>
      </c>
      <c r="B76" s="16" t="s">
        <v>39</v>
      </c>
      <c r="C76" s="11">
        <v>250</v>
      </c>
      <c r="D76" s="11" t="s">
        <v>7</v>
      </c>
      <c r="E76" s="14"/>
      <c r="F76" s="11"/>
    </row>
    <row r="77" spans="1:6" ht="15.6" customHeight="1" x14ac:dyDescent="0.3">
      <c r="A77" s="18"/>
      <c r="B77" s="16"/>
      <c r="C77" s="11"/>
      <c r="D77" s="11"/>
      <c r="E77" s="14"/>
      <c r="F77" s="11"/>
    </row>
    <row r="78" spans="1:6" ht="28.8" x14ac:dyDescent="0.3">
      <c r="A78" s="18">
        <f>A76+1</f>
        <v>34</v>
      </c>
      <c r="B78" s="16" t="s">
        <v>40</v>
      </c>
      <c r="C78" s="11">
        <v>29</v>
      </c>
      <c r="D78" s="11" t="s">
        <v>8</v>
      </c>
      <c r="E78" s="14"/>
      <c r="F78" s="11"/>
    </row>
    <row r="79" spans="1:6" ht="15.6" customHeight="1" x14ac:dyDescent="0.3">
      <c r="A79" s="18"/>
      <c r="B79" s="16"/>
      <c r="C79" s="11"/>
      <c r="D79" s="11"/>
      <c r="E79" s="14"/>
      <c r="F79" s="11"/>
    </row>
    <row r="80" spans="1:6" ht="15.6" customHeight="1" x14ac:dyDescent="0.3">
      <c r="A80" s="12"/>
      <c r="B80" s="15" t="s">
        <v>41</v>
      </c>
      <c r="C80" s="11"/>
      <c r="D80" s="11"/>
      <c r="E80" s="14"/>
      <c r="F80" s="11"/>
    </row>
    <row r="81" spans="1:6" ht="28.8" x14ac:dyDescent="0.3">
      <c r="A81" s="12"/>
      <c r="B81" s="16" t="s">
        <v>42</v>
      </c>
      <c r="C81" s="11"/>
      <c r="D81" s="11"/>
      <c r="E81" s="14"/>
      <c r="F81" s="11"/>
    </row>
    <row r="82" spans="1:6" ht="28.8" x14ac:dyDescent="0.3">
      <c r="A82" s="17">
        <f>A78+1</f>
        <v>35</v>
      </c>
      <c r="B82" s="16" t="s">
        <v>43</v>
      </c>
      <c r="C82" s="13">
        <f>SUM(C26:C40)*3</f>
        <v>339</v>
      </c>
      <c r="D82" s="11" t="s">
        <v>7</v>
      </c>
      <c r="E82" s="14"/>
      <c r="F82" s="11"/>
    </row>
    <row r="83" spans="1:6" ht="15.6" customHeight="1" x14ac:dyDescent="0.3">
      <c r="A83" s="17"/>
      <c r="B83" s="16"/>
      <c r="C83" s="13"/>
      <c r="D83" s="11"/>
      <c r="E83" s="14"/>
      <c r="F83" s="11"/>
    </row>
    <row r="84" spans="1:6" ht="43.2" x14ac:dyDescent="0.3">
      <c r="A84" s="17">
        <f>A82+1</f>
        <v>36</v>
      </c>
      <c r="B84" s="16" t="s">
        <v>44</v>
      </c>
      <c r="C84" s="13">
        <f>SUM(C51:C69)*2</f>
        <v>4050</v>
      </c>
      <c r="D84" s="11" t="s">
        <v>7</v>
      </c>
      <c r="E84" s="14"/>
      <c r="F84" s="11"/>
    </row>
    <row r="85" spans="1:6" ht="15.6" customHeight="1" x14ac:dyDescent="0.3">
      <c r="A85" s="17"/>
      <c r="B85" s="16"/>
      <c r="C85" s="13"/>
      <c r="D85" s="11"/>
      <c r="E85" s="14"/>
      <c r="F85" s="11"/>
    </row>
    <row r="86" spans="1:6" ht="43.2" x14ac:dyDescent="0.3">
      <c r="A86" s="17">
        <f t="shared" ref="A86" si="5">A84+1</f>
        <v>37</v>
      </c>
      <c r="B86" s="16" t="s">
        <v>45</v>
      </c>
      <c r="C86" s="13">
        <f>2*10</f>
        <v>20</v>
      </c>
      <c r="D86" s="11" t="s">
        <v>7</v>
      </c>
      <c r="E86" s="14"/>
      <c r="F86" s="11"/>
    </row>
    <row r="87" spans="1:6" ht="15.6" customHeight="1" x14ac:dyDescent="0.3">
      <c r="A87" s="17"/>
      <c r="B87" s="16"/>
      <c r="C87" s="13"/>
      <c r="D87" s="11"/>
      <c r="E87" s="14"/>
      <c r="F87" s="11"/>
    </row>
    <row r="88" spans="1:6" ht="43.2" x14ac:dyDescent="0.3">
      <c r="A88" s="17">
        <f>A86+1</f>
        <v>38</v>
      </c>
      <c r="B88" s="16" t="s">
        <v>46</v>
      </c>
      <c r="C88" s="13">
        <f>27*10</f>
        <v>270</v>
      </c>
      <c r="D88" s="11" t="s">
        <v>7</v>
      </c>
      <c r="E88" s="14"/>
      <c r="F88" s="11"/>
    </row>
    <row r="89" spans="1:6" ht="15.6" customHeight="1" x14ac:dyDescent="0.3">
      <c r="A89" s="12"/>
      <c r="B89" s="16"/>
      <c r="C89" s="11"/>
      <c r="D89" s="11"/>
      <c r="E89" s="14"/>
      <c r="F89" s="11"/>
    </row>
    <row r="90" spans="1:6" ht="43.2" x14ac:dyDescent="0.3">
      <c r="A90" s="17">
        <f>A88+1</f>
        <v>39</v>
      </c>
      <c r="B90" s="16" t="s">
        <v>47</v>
      </c>
      <c r="C90" s="13">
        <f>7*50</f>
        <v>350</v>
      </c>
      <c r="D90" s="11" t="s">
        <v>7</v>
      </c>
      <c r="E90" s="14"/>
      <c r="F90" s="11"/>
    </row>
    <row r="91" spans="1:6" ht="15.6" customHeight="1" x14ac:dyDescent="0.3">
      <c r="A91" s="12"/>
      <c r="B91" s="16"/>
      <c r="C91" s="11"/>
      <c r="D91" s="11"/>
      <c r="E91" s="14"/>
      <c r="F91" s="11"/>
    </row>
    <row r="92" spans="1:6" ht="15.6" customHeight="1" x14ac:dyDescent="0.3">
      <c r="A92" s="12"/>
      <c r="B92" s="15" t="s">
        <v>48</v>
      </c>
      <c r="C92" s="11"/>
      <c r="D92" s="11"/>
      <c r="E92" s="14"/>
      <c r="F92" s="11"/>
    </row>
    <row r="93" spans="1:6" ht="15.6" customHeight="1" x14ac:dyDescent="0.3">
      <c r="A93" s="12"/>
      <c r="B93" s="15" t="s">
        <v>49</v>
      </c>
      <c r="C93" s="11"/>
      <c r="D93" s="11"/>
      <c r="E93" s="14"/>
      <c r="F93" s="11"/>
    </row>
    <row r="94" spans="1:6" ht="72" x14ac:dyDescent="0.3">
      <c r="A94" s="18">
        <f>A90+1</f>
        <v>40</v>
      </c>
      <c r="B94" s="16" t="s">
        <v>62</v>
      </c>
      <c r="C94" s="11">
        <v>3</v>
      </c>
      <c r="D94" s="11" t="s">
        <v>71</v>
      </c>
      <c r="E94" s="14"/>
      <c r="F94" s="11"/>
    </row>
    <row r="95" spans="1:6" ht="15.6" customHeight="1" x14ac:dyDescent="0.3">
      <c r="A95" s="18"/>
      <c r="B95" s="16"/>
      <c r="C95" s="11"/>
      <c r="D95" s="11"/>
      <c r="E95" s="14"/>
      <c r="F95" s="11"/>
    </row>
    <row r="96" spans="1:6" ht="72" x14ac:dyDescent="0.3">
      <c r="A96" s="18">
        <f>A94+1</f>
        <v>41</v>
      </c>
      <c r="B96" s="16" t="s">
        <v>63</v>
      </c>
      <c r="C96" s="11">
        <v>3</v>
      </c>
      <c r="D96" s="11" t="s">
        <v>71</v>
      </c>
      <c r="E96" s="14"/>
      <c r="F96" s="11"/>
    </row>
    <row r="97" spans="1:6" ht="15.6" customHeight="1" x14ac:dyDescent="0.3">
      <c r="A97" s="18"/>
      <c r="B97" s="16"/>
      <c r="C97" s="11"/>
      <c r="D97" s="11"/>
      <c r="E97" s="14"/>
      <c r="F97" s="11"/>
    </row>
    <row r="98" spans="1:6" ht="72" x14ac:dyDescent="0.3">
      <c r="A98" s="18">
        <f t="shared" ref="A98" si="6">A96+1</f>
        <v>42</v>
      </c>
      <c r="B98" s="16" t="s">
        <v>95</v>
      </c>
      <c r="C98" s="11">
        <v>2</v>
      </c>
      <c r="D98" s="11" t="s">
        <v>71</v>
      </c>
      <c r="E98" s="14"/>
      <c r="F98" s="11"/>
    </row>
    <row r="99" spans="1:6" ht="15.6" customHeight="1" x14ac:dyDescent="0.3">
      <c r="A99" s="18"/>
      <c r="B99" s="16"/>
      <c r="C99" s="11"/>
      <c r="D99" s="11"/>
      <c r="E99" s="14"/>
      <c r="F99" s="11"/>
    </row>
    <row r="100" spans="1:6" ht="72" x14ac:dyDescent="0.3">
      <c r="A100" s="18">
        <f>A98+1</f>
        <v>43</v>
      </c>
      <c r="B100" s="16" t="s">
        <v>64</v>
      </c>
      <c r="C100" s="11">
        <v>3</v>
      </c>
      <c r="D100" s="11" t="s">
        <v>71</v>
      </c>
      <c r="E100" s="14"/>
      <c r="F100" s="11"/>
    </row>
    <row r="101" spans="1:6" ht="15.6" customHeight="1" x14ac:dyDescent="0.3">
      <c r="A101" s="18"/>
      <c r="B101" s="16"/>
      <c r="C101" s="11"/>
      <c r="D101" s="11"/>
      <c r="E101" s="14"/>
      <c r="F101" s="11"/>
    </row>
    <row r="102" spans="1:6" ht="72" x14ac:dyDescent="0.3">
      <c r="A102" s="18">
        <f>A100+1</f>
        <v>44</v>
      </c>
      <c r="B102" s="16" t="s">
        <v>65</v>
      </c>
      <c r="C102" s="11">
        <v>4</v>
      </c>
      <c r="D102" s="11" t="s">
        <v>71</v>
      </c>
      <c r="E102" s="14"/>
      <c r="F102" s="11"/>
    </row>
    <row r="103" spans="1:6" ht="15.6" customHeight="1" x14ac:dyDescent="0.3">
      <c r="A103" s="18"/>
      <c r="B103" s="16"/>
      <c r="C103" s="11"/>
      <c r="D103" s="11"/>
      <c r="E103" s="14"/>
      <c r="F103" s="11"/>
    </row>
    <row r="104" spans="1:6" ht="72" x14ac:dyDescent="0.3">
      <c r="A104" s="18">
        <f>A102+1</f>
        <v>45</v>
      </c>
      <c r="B104" s="16" t="s">
        <v>66</v>
      </c>
      <c r="C104" s="11">
        <v>2</v>
      </c>
      <c r="D104" s="11" t="s">
        <v>71</v>
      </c>
      <c r="E104" s="14"/>
      <c r="F104" s="11"/>
    </row>
    <row r="105" spans="1:6" ht="15.6" customHeight="1" x14ac:dyDescent="0.3">
      <c r="A105" s="18"/>
      <c r="B105" s="16"/>
      <c r="C105" s="11"/>
      <c r="D105" s="11"/>
      <c r="E105" s="14"/>
      <c r="F105" s="11"/>
    </row>
    <row r="106" spans="1:6" ht="72" x14ac:dyDescent="0.3">
      <c r="A106" s="18">
        <f>A104+1</f>
        <v>46</v>
      </c>
      <c r="B106" s="16" t="s">
        <v>67</v>
      </c>
      <c r="C106" s="11">
        <v>24</v>
      </c>
      <c r="D106" s="11" t="s">
        <v>71</v>
      </c>
      <c r="E106" s="14"/>
      <c r="F106" s="11"/>
    </row>
    <row r="107" spans="1:6" ht="15.6" customHeight="1" x14ac:dyDescent="0.3">
      <c r="A107" s="18"/>
      <c r="B107" s="16"/>
      <c r="C107" s="11"/>
      <c r="D107" s="11"/>
      <c r="E107" s="14"/>
      <c r="F107" s="11"/>
    </row>
    <row r="108" spans="1:6" ht="72" x14ac:dyDescent="0.3">
      <c r="A108" s="18">
        <f>A106+1</f>
        <v>47</v>
      </c>
      <c r="B108" s="16" t="s">
        <v>96</v>
      </c>
      <c r="C108" s="11">
        <v>24</v>
      </c>
      <c r="D108" s="11" t="s">
        <v>71</v>
      </c>
      <c r="E108" s="14"/>
      <c r="F108" s="11"/>
    </row>
    <row r="109" spans="1:6" ht="15.6" customHeight="1" x14ac:dyDescent="0.3">
      <c r="A109" s="12"/>
      <c r="B109" s="16"/>
      <c r="C109" s="11"/>
      <c r="D109" s="11"/>
      <c r="E109" s="14"/>
      <c r="F109" s="11"/>
    </row>
    <row r="110" spans="1:6" ht="15.6" customHeight="1" x14ac:dyDescent="0.3">
      <c r="A110" s="12"/>
      <c r="B110" s="15" t="s">
        <v>50</v>
      </c>
      <c r="C110" s="11"/>
      <c r="D110" s="11"/>
      <c r="E110" s="14"/>
      <c r="F110" s="11"/>
    </row>
    <row r="111" spans="1:6" ht="72" x14ac:dyDescent="0.3">
      <c r="A111" s="18">
        <f>A106+1</f>
        <v>47</v>
      </c>
      <c r="B111" s="16" t="s">
        <v>97</v>
      </c>
      <c r="C111" s="11">
        <v>2</v>
      </c>
      <c r="D111" s="11" t="s">
        <v>71</v>
      </c>
      <c r="E111" s="14"/>
      <c r="F111" s="11"/>
    </row>
    <row r="112" spans="1:6" ht="15.6" customHeight="1" x14ac:dyDescent="0.3">
      <c r="A112" s="12"/>
      <c r="B112" s="15"/>
      <c r="C112" s="11"/>
      <c r="D112" s="11"/>
      <c r="E112" s="14"/>
      <c r="F112" s="11"/>
    </row>
    <row r="113" spans="1:6" ht="28.8" x14ac:dyDescent="0.3">
      <c r="A113" s="18">
        <f>A111+1</f>
        <v>48</v>
      </c>
      <c r="B113" s="16" t="s">
        <v>83</v>
      </c>
      <c r="C113" s="11">
        <f>58+16</f>
        <v>74</v>
      </c>
      <c r="D113" s="11" t="s">
        <v>71</v>
      </c>
      <c r="E113" s="14"/>
      <c r="F113" s="11"/>
    </row>
    <row r="114" spans="1:6" ht="15.6" customHeight="1" x14ac:dyDescent="0.3">
      <c r="A114" s="18"/>
      <c r="B114" s="16"/>
      <c r="C114" s="11"/>
      <c r="D114" s="11"/>
      <c r="E114" s="14"/>
      <c r="F114" s="11"/>
    </row>
    <row r="115" spans="1:6" ht="15.6" customHeight="1" x14ac:dyDescent="0.3">
      <c r="A115" s="17"/>
      <c r="B115" s="15" t="s">
        <v>51</v>
      </c>
      <c r="C115" s="13"/>
      <c r="D115" s="11"/>
      <c r="E115" s="14"/>
      <c r="F115" s="11"/>
    </row>
    <row r="116" spans="1:6" ht="172.8" x14ac:dyDescent="0.3">
      <c r="A116" s="17"/>
      <c r="B116" s="16" t="s">
        <v>84</v>
      </c>
      <c r="C116" s="13"/>
      <c r="D116" s="11"/>
      <c r="E116" s="14"/>
      <c r="F116" s="11"/>
    </row>
    <row r="117" spans="1:6" ht="15.6" customHeight="1" x14ac:dyDescent="0.3">
      <c r="A117" s="17">
        <f>A113+1</f>
        <v>49</v>
      </c>
      <c r="B117" s="16" t="s">
        <v>52</v>
      </c>
      <c r="C117" s="13">
        <f>39*50+(20*25)</f>
        <v>2450</v>
      </c>
      <c r="D117" s="13" t="s">
        <v>85</v>
      </c>
      <c r="E117" s="14"/>
      <c r="F117" s="11"/>
    </row>
    <row r="118" spans="1:6" ht="15.6" customHeight="1" x14ac:dyDescent="0.3">
      <c r="A118" s="17"/>
      <c r="B118" s="16"/>
      <c r="C118" s="13"/>
      <c r="D118" s="13"/>
      <c r="E118" s="14"/>
      <c r="F118" s="11"/>
    </row>
    <row r="119" spans="1:6" ht="15.6" customHeight="1" x14ac:dyDescent="0.3">
      <c r="A119" s="17">
        <f>A117+1</f>
        <v>50</v>
      </c>
      <c r="B119" s="16" t="s">
        <v>53</v>
      </c>
      <c r="C119" s="13">
        <v>50</v>
      </c>
      <c r="D119" s="13" t="s">
        <v>85</v>
      </c>
      <c r="E119" s="14"/>
      <c r="F119" s="11"/>
    </row>
    <row r="120" spans="1:6" ht="15.6" customHeight="1" x14ac:dyDescent="0.3">
      <c r="A120" s="17"/>
      <c r="B120" s="16"/>
      <c r="C120" s="13"/>
      <c r="D120" s="13"/>
      <c r="E120" s="14"/>
      <c r="F120" s="11"/>
    </row>
    <row r="121" spans="1:6" ht="28.8" x14ac:dyDescent="0.3">
      <c r="A121" s="17">
        <f>A119+1</f>
        <v>51</v>
      </c>
      <c r="B121" s="16" t="s">
        <v>86</v>
      </c>
      <c r="C121" s="13">
        <v>2</v>
      </c>
      <c r="D121" s="11" t="s">
        <v>71</v>
      </c>
      <c r="E121" s="14"/>
      <c r="F121" s="11"/>
    </row>
    <row r="122" spans="1:6" ht="15.6" customHeight="1" x14ac:dyDescent="0.3">
      <c r="A122" s="17"/>
      <c r="B122" s="16"/>
      <c r="C122" s="13"/>
      <c r="D122" s="11"/>
      <c r="E122" s="14"/>
      <c r="F122" s="11"/>
    </row>
    <row r="123" spans="1:6" ht="43.2" x14ac:dyDescent="0.3">
      <c r="A123" s="17">
        <f>A121+1</f>
        <v>52</v>
      </c>
      <c r="B123" s="16" t="s">
        <v>54</v>
      </c>
      <c r="C123" s="13">
        <f>43*2</f>
        <v>86</v>
      </c>
      <c r="D123" s="11" t="s">
        <v>87</v>
      </c>
      <c r="E123" s="14"/>
      <c r="F123" s="11"/>
    </row>
    <row r="124" spans="1:6" ht="15.6" customHeight="1" x14ac:dyDescent="0.3">
      <c r="A124" s="17"/>
      <c r="B124" s="16"/>
      <c r="C124" s="13"/>
      <c r="D124" s="11"/>
      <c r="E124" s="14"/>
      <c r="F124" s="11"/>
    </row>
    <row r="125" spans="1:6" ht="43.2" x14ac:dyDescent="0.3">
      <c r="A125" s="17">
        <f t="shared" ref="A125" si="7">A123+1</f>
        <v>53</v>
      </c>
      <c r="B125" s="16" t="s">
        <v>55</v>
      </c>
      <c r="C125" s="13">
        <f>1*39</f>
        <v>39</v>
      </c>
      <c r="D125" s="11" t="s">
        <v>88</v>
      </c>
      <c r="E125" s="14"/>
      <c r="F125" s="11"/>
    </row>
    <row r="126" spans="1:6" ht="15.6" customHeight="1" x14ac:dyDescent="0.3">
      <c r="A126" s="17"/>
      <c r="B126" s="16"/>
      <c r="C126" s="13"/>
      <c r="D126" s="11"/>
      <c r="E126" s="14"/>
      <c r="F126" s="11"/>
    </row>
    <row r="127" spans="1:6" ht="15.6" customHeight="1" x14ac:dyDescent="0.3">
      <c r="A127" s="17">
        <f>A125+1</f>
        <v>54</v>
      </c>
      <c r="B127" s="16" t="s">
        <v>56</v>
      </c>
      <c r="C127" s="13">
        <v>10</v>
      </c>
      <c r="D127" s="11" t="s">
        <v>88</v>
      </c>
      <c r="E127" s="14"/>
      <c r="F127" s="11"/>
    </row>
    <row r="128" spans="1:6" ht="15.6" customHeight="1" x14ac:dyDescent="0.3">
      <c r="A128" s="17"/>
      <c r="B128" s="16"/>
      <c r="C128" s="13"/>
      <c r="D128" s="11"/>
      <c r="E128" s="14"/>
      <c r="F128" s="11"/>
    </row>
    <row r="129" spans="1:6" ht="43.2" x14ac:dyDescent="0.3">
      <c r="A129" s="17">
        <f>A127+1</f>
        <v>55</v>
      </c>
      <c r="B129" s="16" t="s">
        <v>57</v>
      </c>
      <c r="C129" s="13">
        <v>2</v>
      </c>
      <c r="D129" s="11" t="s">
        <v>88</v>
      </c>
      <c r="E129" s="14"/>
      <c r="F129" s="11"/>
    </row>
    <row r="130" spans="1:6" ht="15.6" customHeight="1" x14ac:dyDescent="0.3">
      <c r="A130" s="17"/>
      <c r="B130" s="16"/>
      <c r="C130" s="13"/>
      <c r="D130" s="11"/>
      <c r="E130" s="14"/>
      <c r="F130" s="11"/>
    </row>
    <row r="131" spans="1:6" ht="28.8" x14ac:dyDescent="0.3">
      <c r="A131" s="17">
        <f>A129+1</f>
        <v>56</v>
      </c>
      <c r="B131" s="16" t="s">
        <v>58</v>
      </c>
      <c r="C131" s="13">
        <v>18</v>
      </c>
      <c r="D131" s="11" t="s">
        <v>88</v>
      </c>
      <c r="E131" s="14"/>
      <c r="F131" s="11"/>
    </row>
    <row r="132" spans="1:6" ht="15.6" customHeight="1" x14ac:dyDescent="0.3">
      <c r="A132" s="17"/>
      <c r="B132" s="16"/>
      <c r="C132" s="13"/>
      <c r="D132" s="11"/>
      <c r="E132" s="14"/>
      <c r="F132" s="11"/>
    </row>
    <row r="133" spans="1:6" ht="28.8" x14ac:dyDescent="0.3">
      <c r="A133" s="17">
        <f>A131+1</f>
        <v>57</v>
      </c>
      <c r="B133" s="16" t="s">
        <v>89</v>
      </c>
      <c r="C133" s="13">
        <v>500</v>
      </c>
      <c r="D133" s="11" t="s">
        <v>90</v>
      </c>
      <c r="E133" s="14"/>
      <c r="F133" s="11"/>
    </row>
    <row r="134" spans="1:6" ht="15.6" customHeight="1" x14ac:dyDescent="0.3">
      <c r="A134" s="17"/>
      <c r="B134" s="16"/>
      <c r="C134" s="13"/>
      <c r="D134" s="11"/>
      <c r="E134" s="14"/>
      <c r="F134" s="11"/>
    </row>
    <row r="135" spans="1:6" ht="15.6" customHeight="1" x14ac:dyDescent="0.3">
      <c r="A135" s="12"/>
      <c r="B135" s="15" t="s">
        <v>59</v>
      </c>
      <c r="C135" s="11"/>
      <c r="D135" s="11"/>
      <c r="E135" s="14"/>
      <c r="F135" s="11"/>
    </row>
    <row r="136" spans="1:6" ht="115.2" x14ac:dyDescent="0.3">
      <c r="A136" s="18">
        <f>A133+1</f>
        <v>58</v>
      </c>
      <c r="B136" s="16" t="s">
        <v>60</v>
      </c>
      <c r="C136" s="11">
        <v>75</v>
      </c>
      <c r="D136" s="11" t="s">
        <v>88</v>
      </c>
      <c r="E136" s="14"/>
      <c r="F136" s="11"/>
    </row>
    <row r="137" spans="1:6" ht="15.6" customHeight="1" x14ac:dyDescent="0.3">
      <c r="A137" s="18"/>
      <c r="B137" s="16"/>
      <c r="C137" s="11"/>
      <c r="D137" s="11"/>
      <c r="E137" s="14"/>
      <c r="F137" s="11"/>
    </row>
    <row r="138" spans="1:6" ht="172.8" x14ac:dyDescent="0.3">
      <c r="A138" s="18">
        <f>A136+1</f>
        <v>59</v>
      </c>
      <c r="B138" s="16" t="s">
        <v>61</v>
      </c>
      <c r="C138" s="13">
        <v>350</v>
      </c>
      <c r="D138" s="11" t="s">
        <v>88</v>
      </c>
      <c r="E138" s="14"/>
      <c r="F138" s="11"/>
    </row>
    <row r="139" spans="1:6" ht="15.6" customHeight="1" x14ac:dyDescent="0.3">
      <c r="A139" s="18"/>
      <c r="B139" s="16"/>
      <c r="C139" s="13"/>
      <c r="D139" s="11"/>
      <c r="E139" s="14"/>
      <c r="F139" s="11"/>
    </row>
    <row r="140" spans="1:6" ht="144" x14ac:dyDescent="0.3">
      <c r="A140" s="18">
        <f>A138+1</f>
        <v>60</v>
      </c>
      <c r="B140" s="16" t="s">
        <v>91</v>
      </c>
      <c r="C140" s="13">
        <v>175</v>
      </c>
      <c r="D140" s="11" t="s">
        <v>88</v>
      </c>
      <c r="E140" s="14"/>
      <c r="F140" s="11"/>
    </row>
    <row r="141" spans="1:6" ht="15.6" customHeight="1" x14ac:dyDescent="0.3">
      <c r="A141" s="18"/>
      <c r="B141" s="16"/>
      <c r="C141" s="13"/>
      <c r="D141" s="11"/>
      <c r="E141" s="14"/>
      <c r="F141" s="11"/>
    </row>
    <row r="142" spans="1:6" ht="28.8" x14ac:dyDescent="0.3">
      <c r="A142" s="18">
        <f>A140+1</f>
        <v>61</v>
      </c>
      <c r="B142" s="16" t="s">
        <v>92</v>
      </c>
      <c r="C142" s="13">
        <v>1</v>
      </c>
      <c r="D142" s="11" t="s">
        <v>93</v>
      </c>
      <c r="E142" s="14"/>
      <c r="F142" s="11"/>
    </row>
    <row r="143" spans="1:6" ht="15.6" customHeight="1" x14ac:dyDescent="0.3">
      <c r="A143" s="12"/>
      <c r="B143" s="16"/>
      <c r="C143" s="11"/>
      <c r="D143" s="11"/>
      <c r="E143" s="14"/>
      <c r="F143" s="11"/>
    </row>
    <row r="144" spans="1:6" ht="28.8" x14ac:dyDescent="0.3">
      <c r="A144" s="18">
        <f>A142+1</f>
        <v>62</v>
      </c>
      <c r="B144" s="16" t="s">
        <v>94</v>
      </c>
      <c r="C144" s="13">
        <v>100</v>
      </c>
      <c r="D144" s="11" t="s">
        <v>88</v>
      </c>
      <c r="E144" s="14"/>
      <c r="F144" s="11"/>
    </row>
    <row r="145" spans="1:6" ht="15.6" customHeight="1" x14ac:dyDescent="0.3">
      <c r="A145" s="18"/>
      <c r="B145" s="16"/>
      <c r="C145" s="13"/>
      <c r="D145" s="11"/>
      <c r="E145" s="14"/>
      <c r="F145" s="11"/>
    </row>
    <row r="146" spans="1:6" ht="15.6" customHeight="1" x14ac:dyDescent="0.3">
      <c r="A146" s="10"/>
      <c r="B146" s="15"/>
      <c r="C146" s="11"/>
      <c r="D146" s="11"/>
      <c r="E146" s="9" t="s">
        <v>9</v>
      </c>
      <c r="F146" s="9"/>
    </row>
    <row r="147" spans="1:6" ht="15.6" customHeight="1" x14ac:dyDescent="0.3">
      <c r="A147" s="20"/>
      <c r="B147" s="25"/>
      <c r="C147" s="14"/>
      <c r="D147" s="14"/>
      <c r="E147" s="14"/>
      <c r="F147" s="14"/>
    </row>
    <row r="148" spans="1:6" x14ac:dyDescent="0.3">
      <c r="B148" s="24"/>
    </row>
    <row r="149" spans="1:6" x14ac:dyDescent="0.3">
      <c r="B149" s="24"/>
    </row>
    <row r="150" spans="1:6" x14ac:dyDescent="0.3">
      <c r="B150" s="24"/>
    </row>
    <row r="151" spans="1:6" x14ac:dyDescent="0.3">
      <c r="B151" s="24"/>
    </row>
    <row r="152" spans="1:6" x14ac:dyDescent="0.3">
      <c r="B152" s="24"/>
    </row>
    <row r="153" spans="1:6" x14ac:dyDescent="0.3">
      <c r="B153" s="24"/>
    </row>
    <row r="154" spans="1:6" x14ac:dyDescent="0.3">
      <c r="B154" s="24"/>
    </row>
    <row r="155" spans="1:6" x14ac:dyDescent="0.3">
      <c r="B155" s="24"/>
    </row>
  </sheetData>
  <mergeCells count="2">
    <mergeCell ref="A1:F1"/>
    <mergeCell ref="A2:F2"/>
  </mergeCells>
  <pageMargins left="0.70866141732283472" right="0.70866141732283472" top="0.74803149606299213" bottom="0.74803149606299213" header="0.31496062992125984" footer="0.31496062992125984"/>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08B00-3CC0-41AD-B1BD-4A36A4A2DF00}">
  <dimension ref="A1:F26"/>
  <sheetViews>
    <sheetView view="pageBreakPreview" topLeftCell="A22" zoomScale="60" zoomScaleNormal="100" workbookViewId="0">
      <selection activeCell="K26" sqref="K26"/>
    </sheetView>
  </sheetViews>
  <sheetFormatPr defaultRowHeight="15.6" x14ac:dyDescent="0.3"/>
  <cols>
    <col min="1" max="1" width="6.77734375" style="43" customWidth="1"/>
    <col min="2" max="2" width="81.21875" style="51" customWidth="1"/>
    <col min="3" max="3" width="10.6640625" style="46" customWidth="1"/>
    <col min="4" max="4" width="7.21875" style="46" customWidth="1"/>
    <col min="5" max="5" width="11.77734375" style="46" customWidth="1"/>
    <col min="6" max="6" width="18.77734375" style="46" customWidth="1"/>
    <col min="7" max="7" width="8.88671875" style="41"/>
    <col min="8" max="8" width="10.33203125" style="41" bestFit="1" customWidth="1"/>
    <col min="9" max="9" width="8.6640625" style="41" bestFit="1" customWidth="1"/>
    <col min="10" max="11" width="10.33203125" style="41" bestFit="1" customWidth="1"/>
    <col min="12" max="12" width="14.109375" style="41" bestFit="1" customWidth="1"/>
    <col min="13" max="247" width="8.88671875" style="41"/>
    <col min="248" max="248" width="12.44140625" style="41" customWidth="1"/>
    <col min="249" max="249" width="16" style="41" bestFit="1" customWidth="1"/>
    <col min="250" max="250" width="100.6640625" style="41" customWidth="1"/>
    <col min="251" max="252" width="10.6640625" style="41" customWidth="1"/>
    <col min="253" max="258" width="14.6640625" style="41" customWidth="1"/>
    <col min="259" max="503" width="8.88671875" style="41"/>
    <col min="504" max="504" width="12.44140625" style="41" customWidth="1"/>
    <col min="505" max="505" width="16" style="41" bestFit="1" customWidth="1"/>
    <col min="506" max="506" width="100.6640625" style="41" customWidth="1"/>
    <col min="507" max="508" width="10.6640625" style="41" customWidth="1"/>
    <col min="509" max="514" width="14.6640625" style="41" customWidth="1"/>
    <col min="515" max="759" width="8.88671875" style="41"/>
    <col min="760" max="760" width="12.44140625" style="41" customWidth="1"/>
    <col min="761" max="761" width="16" style="41" bestFit="1" customWidth="1"/>
    <col min="762" max="762" width="100.6640625" style="41" customWidth="1"/>
    <col min="763" max="764" width="10.6640625" style="41" customWidth="1"/>
    <col min="765" max="770" width="14.6640625" style="41" customWidth="1"/>
    <col min="771" max="1015" width="8.88671875" style="41"/>
    <col min="1016" max="1016" width="12.44140625" style="41" customWidth="1"/>
    <col min="1017" max="1017" width="16" style="41" bestFit="1" customWidth="1"/>
    <col min="1018" max="1018" width="100.6640625" style="41" customWidth="1"/>
    <col min="1019" max="1020" width="10.6640625" style="41" customWidth="1"/>
    <col min="1021" max="1026" width="14.6640625" style="41" customWidth="1"/>
    <col min="1027" max="1271" width="8.88671875" style="41"/>
    <col min="1272" max="1272" width="12.44140625" style="41" customWidth="1"/>
    <col min="1273" max="1273" width="16" style="41" bestFit="1" customWidth="1"/>
    <col min="1274" max="1274" width="100.6640625" style="41" customWidth="1"/>
    <col min="1275" max="1276" width="10.6640625" style="41" customWidth="1"/>
    <col min="1277" max="1282" width="14.6640625" style="41" customWidth="1"/>
    <col min="1283" max="1527" width="8.88671875" style="41"/>
    <col min="1528" max="1528" width="12.44140625" style="41" customWidth="1"/>
    <col min="1529" max="1529" width="16" style="41" bestFit="1" customWidth="1"/>
    <col min="1530" max="1530" width="100.6640625" style="41" customWidth="1"/>
    <col min="1531" max="1532" width="10.6640625" style="41" customWidth="1"/>
    <col min="1533" max="1538" width="14.6640625" style="41" customWidth="1"/>
    <col min="1539" max="1783" width="8.88671875" style="41"/>
    <col min="1784" max="1784" width="12.44140625" style="41" customWidth="1"/>
    <col min="1785" max="1785" width="16" style="41" bestFit="1" customWidth="1"/>
    <col min="1786" max="1786" width="100.6640625" style="41" customWidth="1"/>
    <col min="1787" max="1788" width="10.6640625" style="41" customWidth="1"/>
    <col min="1789" max="1794" width="14.6640625" style="41" customWidth="1"/>
    <col min="1795" max="2039" width="8.88671875" style="41"/>
    <col min="2040" max="2040" width="12.44140625" style="41" customWidth="1"/>
    <col min="2041" max="2041" width="16" style="41" bestFit="1" customWidth="1"/>
    <col min="2042" max="2042" width="100.6640625" style="41" customWidth="1"/>
    <col min="2043" max="2044" width="10.6640625" style="41" customWidth="1"/>
    <col min="2045" max="2050" width="14.6640625" style="41" customWidth="1"/>
    <col min="2051" max="2295" width="8.88671875" style="41"/>
    <col min="2296" max="2296" width="12.44140625" style="41" customWidth="1"/>
    <col min="2297" max="2297" width="16" style="41" bestFit="1" customWidth="1"/>
    <col min="2298" max="2298" width="100.6640625" style="41" customWidth="1"/>
    <col min="2299" max="2300" width="10.6640625" style="41" customWidth="1"/>
    <col min="2301" max="2306" width="14.6640625" style="41" customWidth="1"/>
    <col min="2307" max="2551" width="8.88671875" style="41"/>
    <col min="2552" max="2552" width="12.44140625" style="41" customWidth="1"/>
    <col min="2553" max="2553" width="16" style="41" bestFit="1" customWidth="1"/>
    <col min="2554" max="2554" width="100.6640625" style="41" customWidth="1"/>
    <col min="2555" max="2556" width="10.6640625" style="41" customWidth="1"/>
    <col min="2557" max="2562" width="14.6640625" style="41" customWidth="1"/>
    <col min="2563" max="2807" width="8.88671875" style="41"/>
    <col min="2808" max="2808" width="12.44140625" style="41" customWidth="1"/>
    <col min="2809" max="2809" width="16" style="41" bestFit="1" customWidth="1"/>
    <col min="2810" max="2810" width="100.6640625" style="41" customWidth="1"/>
    <col min="2811" max="2812" width="10.6640625" style="41" customWidth="1"/>
    <col min="2813" max="2818" width="14.6640625" style="41" customWidth="1"/>
    <col min="2819" max="3063" width="8.88671875" style="41"/>
    <col min="3064" max="3064" width="12.44140625" style="41" customWidth="1"/>
    <col min="3065" max="3065" width="16" style="41" bestFit="1" customWidth="1"/>
    <col min="3066" max="3066" width="100.6640625" style="41" customWidth="1"/>
    <col min="3067" max="3068" width="10.6640625" style="41" customWidth="1"/>
    <col min="3069" max="3074" width="14.6640625" style="41" customWidth="1"/>
    <col min="3075" max="3319" width="8.88671875" style="41"/>
    <col min="3320" max="3320" width="12.44140625" style="41" customWidth="1"/>
    <col min="3321" max="3321" width="16" style="41" bestFit="1" customWidth="1"/>
    <col min="3322" max="3322" width="100.6640625" style="41" customWidth="1"/>
    <col min="3323" max="3324" width="10.6640625" style="41" customWidth="1"/>
    <col min="3325" max="3330" width="14.6640625" style="41" customWidth="1"/>
    <col min="3331" max="3575" width="8.88671875" style="41"/>
    <col min="3576" max="3576" width="12.44140625" style="41" customWidth="1"/>
    <col min="3577" max="3577" width="16" style="41" bestFit="1" customWidth="1"/>
    <col min="3578" max="3578" width="100.6640625" style="41" customWidth="1"/>
    <col min="3579" max="3580" width="10.6640625" style="41" customWidth="1"/>
    <col min="3581" max="3586" width="14.6640625" style="41" customWidth="1"/>
    <col min="3587" max="3831" width="8.88671875" style="41"/>
    <col min="3832" max="3832" width="12.44140625" style="41" customWidth="1"/>
    <col min="3833" max="3833" width="16" style="41" bestFit="1" customWidth="1"/>
    <col min="3834" max="3834" width="100.6640625" style="41" customWidth="1"/>
    <col min="3835" max="3836" width="10.6640625" style="41" customWidth="1"/>
    <col min="3837" max="3842" width="14.6640625" style="41" customWidth="1"/>
    <col min="3843" max="4087" width="8.88671875" style="41"/>
    <col min="4088" max="4088" width="12.44140625" style="41" customWidth="1"/>
    <col min="4089" max="4089" width="16" style="41" bestFit="1" customWidth="1"/>
    <col min="4090" max="4090" width="100.6640625" style="41" customWidth="1"/>
    <col min="4091" max="4092" width="10.6640625" style="41" customWidth="1"/>
    <col min="4093" max="4098" width="14.6640625" style="41" customWidth="1"/>
    <col min="4099" max="4343" width="8.88671875" style="41"/>
    <col min="4344" max="4344" width="12.44140625" style="41" customWidth="1"/>
    <col min="4345" max="4345" width="16" style="41" bestFit="1" customWidth="1"/>
    <col min="4346" max="4346" width="100.6640625" style="41" customWidth="1"/>
    <col min="4347" max="4348" width="10.6640625" style="41" customWidth="1"/>
    <col min="4349" max="4354" width="14.6640625" style="41" customWidth="1"/>
    <col min="4355" max="4599" width="8.88671875" style="41"/>
    <col min="4600" max="4600" width="12.44140625" style="41" customWidth="1"/>
    <col min="4601" max="4601" width="16" style="41" bestFit="1" customWidth="1"/>
    <col min="4602" max="4602" width="100.6640625" style="41" customWidth="1"/>
    <col min="4603" max="4604" width="10.6640625" style="41" customWidth="1"/>
    <col min="4605" max="4610" width="14.6640625" style="41" customWidth="1"/>
    <col min="4611" max="4855" width="8.88671875" style="41"/>
    <col min="4856" max="4856" width="12.44140625" style="41" customWidth="1"/>
    <col min="4857" max="4857" width="16" style="41" bestFit="1" customWidth="1"/>
    <col min="4858" max="4858" width="100.6640625" style="41" customWidth="1"/>
    <col min="4859" max="4860" width="10.6640625" style="41" customWidth="1"/>
    <col min="4861" max="4866" width="14.6640625" style="41" customWidth="1"/>
    <col min="4867" max="5111" width="8.88671875" style="41"/>
    <col min="5112" max="5112" width="12.44140625" style="41" customWidth="1"/>
    <col min="5113" max="5113" width="16" style="41" bestFit="1" customWidth="1"/>
    <col min="5114" max="5114" width="100.6640625" style="41" customWidth="1"/>
    <col min="5115" max="5116" width="10.6640625" style="41" customWidth="1"/>
    <col min="5117" max="5122" width="14.6640625" style="41" customWidth="1"/>
    <col min="5123" max="5367" width="8.88671875" style="41"/>
    <col min="5368" max="5368" width="12.44140625" style="41" customWidth="1"/>
    <col min="5369" max="5369" width="16" style="41" bestFit="1" customWidth="1"/>
    <col min="5370" max="5370" width="100.6640625" style="41" customWidth="1"/>
    <col min="5371" max="5372" width="10.6640625" style="41" customWidth="1"/>
    <col min="5373" max="5378" width="14.6640625" style="41" customWidth="1"/>
    <col min="5379" max="5623" width="8.88671875" style="41"/>
    <col min="5624" max="5624" width="12.44140625" style="41" customWidth="1"/>
    <col min="5625" max="5625" width="16" style="41" bestFit="1" customWidth="1"/>
    <col min="5626" max="5626" width="100.6640625" style="41" customWidth="1"/>
    <col min="5627" max="5628" width="10.6640625" style="41" customWidth="1"/>
    <col min="5629" max="5634" width="14.6640625" style="41" customWidth="1"/>
    <col min="5635" max="5879" width="8.88671875" style="41"/>
    <col min="5880" max="5880" width="12.44140625" style="41" customWidth="1"/>
    <col min="5881" max="5881" width="16" style="41" bestFit="1" customWidth="1"/>
    <col min="5882" max="5882" width="100.6640625" style="41" customWidth="1"/>
    <col min="5883" max="5884" width="10.6640625" style="41" customWidth="1"/>
    <col min="5885" max="5890" width="14.6640625" style="41" customWidth="1"/>
    <col min="5891" max="6135" width="8.88671875" style="41"/>
    <col min="6136" max="6136" width="12.44140625" style="41" customWidth="1"/>
    <col min="6137" max="6137" width="16" style="41" bestFit="1" customWidth="1"/>
    <col min="6138" max="6138" width="100.6640625" style="41" customWidth="1"/>
    <col min="6139" max="6140" width="10.6640625" style="41" customWidth="1"/>
    <col min="6141" max="6146" width="14.6640625" style="41" customWidth="1"/>
    <col min="6147" max="6391" width="8.88671875" style="41"/>
    <col min="6392" max="6392" width="12.44140625" style="41" customWidth="1"/>
    <col min="6393" max="6393" width="16" style="41" bestFit="1" customWidth="1"/>
    <col min="6394" max="6394" width="100.6640625" style="41" customWidth="1"/>
    <col min="6395" max="6396" width="10.6640625" style="41" customWidth="1"/>
    <col min="6397" max="6402" width="14.6640625" style="41" customWidth="1"/>
    <col min="6403" max="6647" width="8.88671875" style="41"/>
    <col min="6648" max="6648" width="12.44140625" style="41" customWidth="1"/>
    <col min="6649" max="6649" width="16" style="41" bestFit="1" customWidth="1"/>
    <col min="6650" max="6650" width="100.6640625" style="41" customWidth="1"/>
    <col min="6651" max="6652" width="10.6640625" style="41" customWidth="1"/>
    <col min="6653" max="6658" width="14.6640625" style="41" customWidth="1"/>
    <col min="6659" max="6903" width="8.88671875" style="41"/>
    <col min="6904" max="6904" width="12.44140625" style="41" customWidth="1"/>
    <col min="6905" max="6905" width="16" style="41" bestFit="1" customWidth="1"/>
    <col min="6906" max="6906" width="100.6640625" style="41" customWidth="1"/>
    <col min="6907" max="6908" width="10.6640625" style="41" customWidth="1"/>
    <col min="6909" max="6914" width="14.6640625" style="41" customWidth="1"/>
    <col min="6915" max="7159" width="8.88671875" style="41"/>
    <col min="7160" max="7160" width="12.44140625" style="41" customWidth="1"/>
    <col min="7161" max="7161" width="16" style="41" bestFit="1" customWidth="1"/>
    <col min="7162" max="7162" width="100.6640625" style="41" customWidth="1"/>
    <col min="7163" max="7164" width="10.6640625" style="41" customWidth="1"/>
    <col min="7165" max="7170" width="14.6640625" style="41" customWidth="1"/>
    <col min="7171" max="7415" width="8.88671875" style="41"/>
    <col min="7416" max="7416" width="12.44140625" style="41" customWidth="1"/>
    <col min="7417" max="7417" width="16" style="41" bestFit="1" customWidth="1"/>
    <col min="7418" max="7418" width="100.6640625" style="41" customWidth="1"/>
    <col min="7419" max="7420" width="10.6640625" style="41" customWidth="1"/>
    <col min="7421" max="7426" width="14.6640625" style="41" customWidth="1"/>
    <col min="7427" max="7671" width="8.88671875" style="41"/>
    <col min="7672" max="7672" width="12.44140625" style="41" customWidth="1"/>
    <col min="7673" max="7673" width="16" style="41" bestFit="1" customWidth="1"/>
    <col min="7674" max="7674" width="100.6640625" style="41" customWidth="1"/>
    <col min="7675" max="7676" width="10.6640625" style="41" customWidth="1"/>
    <col min="7677" max="7682" width="14.6640625" style="41" customWidth="1"/>
    <col min="7683" max="7927" width="8.88671875" style="41"/>
    <col min="7928" max="7928" width="12.44140625" style="41" customWidth="1"/>
    <col min="7929" max="7929" width="16" style="41" bestFit="1" customWidth="1"/>
    <col min="7930" max="7930" width="100.6640625" style="41" customWidth="1"/>
    <col min="7931" max="7932" width="10.6640625" style="41" customWidth="1"/>
    <col min="7933" max="7938" width="14.6640625" style="41" customWidth="1"/>
    <col min="7939" max="8183" width="8.88671875" style="41"/>
    <col min="8184" max="8184" width="12.44140625" style="41" customWidth="1"/>
    <col min="8185" max="8185" width="16" style="41" bestFit="1" customWidth="1"/>
    <col min="8186" max="8186" width="100.6640625" style="41" customWidth="1"/>
    <col min="8187" max="8188" width="10.6640625" style="41" customWidth="1"/>
    <col min="8189" max="8194" width="14.6640625" style="41" customWidth="1"/>
    <col min="8195" max="8439" width="8.88671875" style="41"/>
    <col min="8440" max="8440" width="12.44140625" style="41" customWidth="1"/>
    <col min="8441" max="8441" width="16" style="41" bestFit="1" customWidth="1"/>
    <col min="8442" max="8442" width="100.6640625" style="41" customWidth="1"/>
    <col min="8443" max="8444" width="10.6640625" style="41" customWidth="1"/>
    <col min="8445" max="8450" width="14.6640625" style="41" customWidth="1"/>
    <col min="8451" max="8695" width="8.88671875" style="41"/>
    <col min="8696" max="8696" width="12.44140625" style="41" customWidth="1"/>
    <col min="8697" max="8697" width="16" style="41" bestFit="1" customWidth="1"/>
    <col min="8698" max="8698" width="100.6640625" style="41" customWidth="1"/>
    <col min="8699" max="8700" width="10.6640625" style="41" customWidth="1"/>
    <col min="8701" max="8706" width="14.6640625" style="41" customWidth="1"/>
    <col min="8707" max="8951" width="8.88671875" style="41"/>
    <col min="8952" max="8952" width="12.44140625" style="41" customWidth="1"/>
    <col min="8953" max="8953" width="16" style="41" bestFit="1" customWidth="1"/>
    <col min="8954" max="8954" width="100.6640625" style="41" customWidth="1"/>
    <col min="8955" max="8956" width="10.6640625" style="41" customWidth="1"/>
    <col min="8957" max="8962" width="14.6640625" style="41" customWidth="1"/>
    <col min="8963" max="9207" width="8.88671875" style="41"/>
    <col min="9208" max="9208" width="12.44140625" style="41" customWidth="1"/>
    <col min="9209" max="9209" width="16" style="41" bestFit="1" customWidth="1"/>
    <col min="9210" max="9210" width="100.6640625" style="41" customWidth="1"/>
    <col min="9211" max="9212" width="10.6640625" style="41" customWidth="1"/>
    <col min="9213" max="9218" width="14.6640625" style="41" customWidth="1"/>
    <col min="9219" max="9463" width="8.88671875" style="41"/>
    <col min="9464" max="9464" width="12.44140625" style="41" customWidth="1"/>
    <col min="9465" max="9465" width="16" style="41" bestFit="1" customWidth="1"/>
    <col min="9466" max="9466" width="100.6640625" style="41" customWidth="1"/>
    <col min="9467" max="9468" width="10.6640625" style="41" customWidth="1"/>
    <col min="9469" max="9474" width="14.6640625" style="41" customWidth="1"/>
    <col min="9475" max="9719" width="8.88671875" style="41"/>
    <col min="9720" max="9720" width="12.44140625" style="41" customWidth="1"/>
    <col min="9721" max="9721" width="16" style="41" bestFit="1" customWidth="1"/>
    <col min="9722" max="9722" width="100.6640625" style="41" customWidth="1"/>
    <col min="9723" max="9724" width="10.6640625" style="41" customWidth="1"/>
    <col min="9725" max="9730" width="14.6640625" style="41" customWidth="1"/>
    <col min="9731" max="9975" width="8.88671875" style="41"/>
    <col min="9976" max="9976" width="12.44140625" style="41" customWidth="1"/>
    <col min="9977" max="9977" width="16" style="41" bestFit="1" customWidth="1"/>
    <col min="9978" max="9978" width="100.6640625" style="41" customWidth="1"/>
    <col min="9979" max="9980" width="10.6640625" style="41" customWidth="1"/>
    <col min="9981" max="9986" width="14.6640625" style="41" customWidth="1"/>
    <col min="9987" max="10231" width="8.88671875" style="41"/>
    <col min="10232" max="10232" width="12.44140625" style="41" customWidth="1"/>
    <col min="10233" max="10233" width="16" style="41" bestFit="1" customWidth="1"/>
    <col min="10234" max="10234" width="100.6640625" style="41" customWidth="1"/>
    <col min="10235" max="10236" width="10.6640625" style="41" customWidth="1"/>
    <col min="10237" max="10242" width="14.6640625" style="41" customWidth="1"/>
    <col min="10243" max="10487" width="8.88671875" style="41"/>
    <col min="10488" max="10488" width="12.44140625" style="41" customWidth="1"/>
    <col min="10489" max="10489" width="16" style="41" bestFit="1" customWidth="1"/>
    <col min="10490" max="10490" width="100.6640625" style="41" customWidth="1"/>
    <col min="10491" max="10492" width="10.6640625" style="41" customWidth="1"/>
    <col min="10493" max="10498" width="14.6640625" style="41" customWidth="1"/>
    <col min="10499" max="10743" width="8.88671875" style="41"/>
    <col min="10744" max="10744" width="12.44140625" style="41" customWidth="1"/>
    <col min="10745" max="10745" width="16" style="41" bestFit="1" customWidth="1"/>
    <col min="10746" max="10746" width="100.6640625" style="41" customWidth="1"/>
    <col min="10747" max="10748" width="10.6640625" style="41" customWidth="1"/>
    <col min="10749" max="10754" width="14.6640625" style="41" customWidth="1"/>
    <col min="10755" max="10999" width="8.88671875" style="41"/>
    <col min="11000" max="11000" width="12.44140625" style="41" customWidth="1"/>
    <col min="11001" max="11001" width="16" style="41" bestFit="1" customWidth="1"/>
    <col min="11002" max="11002" width="100.6640625" style="41" customWidth="1"/>
    <col min="11003" max="11004" width="10.6640625" style="41" customWidth="1"/>
    <col min="11005" max="11010" width="14.6640625" style="41" customWidth="1"/>
    <col min="11011" max="11255" width="8.88671875" style="41"/>
    <col min="11256" max="11256" width="12.44140625" style="41" customWidth="1"/>
    <col min="11257" max="11257" width="16" style="41" bestFit="1" customWidth="1"/>
    <col min="11258" max="11258" width="100.6640625" style="41" customWidth="1"/>
    <col min="11259" max="11260" width="10.6640625" style="41" customWidth="1"/>
    <col min="11261" max="11266" width="14.6640625" style="41" customWidth="1"/>
    <col min="11267" max="11511" width="8.88671875" style="41"/>
    <col min="11512" max="11512" width="12.44140625" style="41" customWidth="1"/>
    <col min="11513" max="11513" width="16" style="41" bestFit="1" customWidth="1"/>
    <col min="11514" max="11514" width="100.6640625" style="41" customWidth="1"/>
    <col min="11515" max="11516" width="10.6640625" style="41" customWidth="1"/>
    <col min="11517" max="11522" width="14.6640625" style="41" customWidth="1"/>
    <col min="11523" max="11767" width="8.88671875" style="41"/>
    <col min="11768" max="11768" width="12.44140625" style="41" customWidth="1"/>
    <col min="11769" max="11769" width="16" style="41" bestFit="1" customWidth="1"/>
    <col min="11770" max="11770" width="100.6640625" style="41" customWidth="1"/>
    <col min="11771" max="11772" width="10.6640625" style="41" customWidth="1"/>
    <col min="11773" max="11778" width="14.6640625" style="41" customWidth="1"/>
    <col min="11779" max="12023" width="8.88671875" style="41"/>
    <col min="12024" max="12024" width="12.44140625" style="41" customWidth="1"/>
    <col min="12025" max="12025" width="16" style="41" bestFit="1" customWidth="1"/>
    <col min="12026" max="12026" width="100.6640625" style="41" customWidth="1"/>
    <col min="12027" max="12028" width="10.6640625" style="41" customWidth="1"/>
    <col min="12029" max="12034" width="14.6640625" style="41" customWidth="1"/>
    <col min="12035" max="12279" width="8.88671875" style="41"/>
    <col min="12280" max="12280" width="12.44140625" style="41" customWidth="1"/>
    <col min="12281" max="12281" width="16" style="41" bestFit="1" customWidth="1"/>
    <col min="12282" max="12282" width="100.6640625" style="41" customWidth="1"/>
    <col min="12283" max="12284" width="10.6640625" style="41" customWidth="1"/>
    <col min="12285" max="12290" width="14.6640625" style="41" customWidth="1"/>
    <col min="12291" max="12535" width="8.88671875" style="41"/>
    <col min="12536" max="12536" width="12.44140625" style="41" customWidth="1"/>
    <col min="12537" max="12537" width="16" style="41" bestFit="1" customWidth="1"/>
    <col min="12538" max="12538" width="100.6640625" style="41" customWidth="1"/>
    <col min="12539" max="12540" width="10.6640625" style="41" customWidth="1"/>
    <col min="12541" max="12546" width="14.6640625" style="41" customWidth="1"/>
    <col min="12547" max="12791" width="8.88671875" style="41"/>
    <col min="12792" max="12792" width="12.44140625" style="41" customWidth="1"/>
    <col min="12793" max="12793" width="16" style="41" bestFit="1" customWidth="1"/>
    <col min="12794" max="12794" width="100.6640625" style="41" customWidth="1"/>
    <col min="12795" max="12796" width="10.6640625" style="41" customWidth="1"/>
    <col min="12797" max="12802" width="14.6640625" style="41" customWidth="1"/>
    <col min="12803" max="13047" width="8.88671875" style="41"/>
    <col min="13048" max="13048" width="12.44140625" style="41" customWidth="1"/>
    <col min="13049" max="13049" width="16" style="41" bestFit="1" customWidth="1"/>
    <col min="13050" max="13050" width="100.6640625" style="41" customWidth="1"/>
    <col min="13051" max="13052" width="10.6640625" style="41" customWidth="1"/>
    <col min="13053" max="13058" width="14.6640625" style="41" customWidth="1"/>
    <col min="13059" max="13303" width="8.88671875" style="41"/>
    <col min="13304" max="13304" width="12.44140625" style="41" customWidth="1"/>
    <col min="13305" max="13305" width="16" style="41" bestFit="1" customWidth="1"/>
    <col min="13306" max="13306" width="100.6640625" style="41" customWidth="1"/>
    <col min="13307" max="13308" width="10.6640625" style="41" customWidth="1"/>
    <col min="13309" max="13314" width="14.6640625" style="41" customWidth="1"/>
    <col min="13315" max="13559" width="8.88671875" style="41"/>
    <col min="13560" max="13560" width="12.44140625" style="41" customWidth="1"/>
    <col min="13561" max="13561" width="16" style="41" bestFit="1" customWidth="1"/>
    <col min="13562" max="13562" width="100.6640625" style="41" customWidth="1"/>
    <col min="13563" max="13564" width="10.6640625" style="41" customWidth="1"/>
    <col min="13565" max="13570" width="14.6640625" style="41" customWidth="1"/>
    <col min="13571" max="13815" width="8.88671875" style="41"/>
    <col min="13816" max="13816" width="12.44140625" style="41" customWidth="1"/>
    <col min="13817" max="13817" width="16" style="41" bestFit="1" customWidth="1"/>
    <col min="13818" max="13818" width="100.6640625" style="41" customWidth="1"/>
    <col min="13819" max="13820" width="10.6640625" style="41" customWidth="1"/>
    <col min="13821" max="13826" width="14.6640625" style="41" customWidth="1"/>
    <col min="13827" max="14071" width="8.88671875" style="41"/>
    <col min="14072" max="14072" width="12.44140625" style="41" customWidth="1"/>
    <col min="14073" max="14073" width="16" style="41" bestFit="1" customWidth="1"/>
    <col min="14074" max="14074" width="100.6640625" style="41" customWidth="1"/>
    <col min="14075" max="14076" width="10.6640625" style="41" customWidth="1"/>
    <col min="14077" max="14082" width="14.6640625" style="41" customWidth="1"/>
    <col min="14083" max="14327" width="8.88671875" style="41"/>
    <col min="14328" max="14328" width="12.44140625" style="41" customWidth="1"/>
    <col min="14329" max="14329" width="16" style="41" bestFit="1" customWidth="1"/>
    <col min="14330" max="14330" width="100.6640625" style="41" customWidth="1"/>
    <col min="14331" max="14332" width="10.6640625" style="41" customWidth="1"/>
    <col min="14333" max="14338" width="14.6640625" style="41" customWidth="1"/>
    <col min="14339" max="14583" width="8.88671875" style="41"/>
    <col min="14584" max="14584" width="12.44140625" style="41" customWidth="1"/>
    <col min="14585" max="14585" width="16" style="41" bestFit="1" customWidth="1"/>
    <col min="14586" max="14586" width="100.6640625" style="41" customWidth="1"/>
    <col min="14587" max="14588" width="10.6640625" style="41" customWidth="1"/>
    <col min="14589" max="14594" width="14.6640625" style="41" customWidth="1"/>
    <col min="14595" max="14839" width="8.88671875" style="41"/>
    <col min="14840" max="14840" width="12.44140625" style="41" customWidth="1"/>
    <col min="14841" max="14841" width="16" style="41" bestFit="1" customWidth="1"/>
    <col min="14842" max="14842" width="100.6640625" style="41" customWidth="1"/>
    <col min="14843" max="14844" width="10.6640625" style="41" customWidth="1"/>
    <col min="14845" max="14850" width="14.6640625" style="41" customWidth="1"/>
    <col min="14851" max="15095" width="8.88671875" style="41"/>
    <col min="15096" max="15096" width="12.44140625" style="41" customWidth="1"/>
    <col min="15097" max="15097" width="16" style="41" bestFit="1" customWidth="1"/>
    <col min="15098" max="15098" width="100.6640625" style="41" customWidth="1"/>
    <col min="15099" max="15100" width="10.6640625" style="41" customWidth="1"/>
    <col min="15101" max="15106" width="14.6640625" style="41" customWidth="1"/>
    <col min="15107" max="15351" width="8.88671875" style="41"/>
    <col min="15352" max="15352" width="12.44140625" style="41" customWidth="1"/>
    <col min="15353" max="15353" width="16" style="41" bestFit="1" customWidth="1"/>
    <col min="15354" max="15354" width="100.6640625" style="41" customWidth="1"/>
    <col min="15355" max="15356" width="10.6640625" style="41" customWidth="1"/>
    <col min="15357" max="15362" width="14.6640625" style="41" customWidth="1"/>
    <col min="15363" max="15607" width="8.88671875" style="41"/>
    <col min="15608" max="15608" width="12.44140625" style="41" customWidth="1"/>
    <col min="15609" max="15609" width="16" style="41" bestFit="1" customWidth="1"/>
    <col min="15610" max="15610" width="100.6640625" style="41" customWidth="1"/>
    <col min="15611" max="15612" width="10.6640625" style="41" customWidth="1"/>
    <col min="15613" max="15618" width="14.6640625" style="41" customWidth="1"/>
    <col min="15619" max="15863" width="8.88671875" style="41"/>
    <col min="15864" max="15864" width="12.44140625" style="41" customWidth="1"/>
    <col min="15865" max="15865" width="16" style="41" bestFit="1" customWidth="1"/>
    <col min="15866" max="15866" width="100.6640625" style="41" customWidth="1"/>
    <col min="15867" max="15868" width="10.6640625" style="41" customWidth="1"/>
    <col min="15869" max="15874" width="14.6640625" style="41" customWidth="1"/>
    <col min="15875" max="16119" width="8.88671875" style="41"/>
    <col min="16120" max="16120" width="12.44140625" style="41" customWidth="1"/>
    <col min="16121" max="16121" width="16" style="41" bestFit="1" customWidth="1"/>
    <col min="16122" max="16122" width="100.6640625" style="41" customWidth="1"/>
    <col min="16123" max="16124" width="10.6640625" style="41" customWidth="1"/>
    <col min="16125" max="16130" width="14.6640625" style="41" customWidth="1"/>
    <col min="16131" max="16376" width="8.88671875" style="41"/>
    <col min="16377" max="16384" width="9.109375" style="41" customWidth="1"/>
  </cols>
  <sheetData>
    <row r="1" spans="1:6" s="1" customFormat="1" ht="24" customHeight="1" x14ac:dyDescent="0.3">
      <c r="A1" s="52" t="s">
        <v>110</v>
      </c>
      <c r="B1" s="52"/>
      <c r="C1" s="52"/>
      <c r="D1" s="52"/>
      <c r="E1" s="52"/>
      <c r="F1" s="52"/>
    </row>
    <row r="2" spans="1:6" s="1" customFormat="1" ht="24" customHeight="1" x14ac:dyDescent="0.3">
      <c r="A2" s="52" t="s">
        <v>106</v>
      </c>
      <c r="B2" s="52"/>
      <c r="C2" s="52"/>
      <c r="D2" s="52"/>
      <c r="E2" s="52"/>
      <c r="F2" s="52"/>
    </row>
    <row r="3" spans="1:6" s="39" customFormat="1" ht="24" customHeight="1" x14ac:dyDescent="0.3">
      <c r="A3" s="38" t="s">
        <v>10</v>
      </c>
      <c r="B3" s="38" t="s">
        <v>1</v>
      </c>
      <c r="C3" s="27" t="s">
        <v>3</v>
      </c>
      <c r="D3" s="27" t="s">
        <v>2</v>
      </c>
      <c r="E3" s="27" t="s">
        <v>4</v>
      </c>
      <c r="F3" s="27" t="s">
        <v>5</v>
      </c>
    </row>
    <row r="4" spans="1:6" s="39" customFormat="1" ht="15.6" customHeight="1" x14ac:dyDescent="0.3">
      <c r="A4" s="29"/>
      <c r="B4" s="48"/>
      <c r="C4" s="7"/>
      <c r="D4" s="7"/>
      <c r="E4" s="7"/>
      <c r="F4" s="7"/>
    </row>
    <row r="5" spans="1:6" s="40" customFormat="1" x14ac:dyDescent="0.3">
      <c r="A5" s="42"/>
      <c r="B5" s="47" t="s">
        <v>22</v>
      </c>
      <c r="C5" s="44"/>
      <c r="D5" s="44"/>
      <c r="E5" s="44"/>
      <c r="F5" s="44"/>
    </row>
    <row r="6" spans="1:6" s="40" customFormat="1" ht="93.6" x14ac:dyDescent="0.3">
      <c r="A6" s="42">
        <v>1</v>
      </c>
      <c r="B6" s="49" t="s">
        <v>98</v>
      </c>
      <c r="C6" s="44">
        <v>2</v>
      </c>
      <c r="D6" s="44" t="s">
        <v>71</v>
      </c>
      <c r="E6" s="44"/>
      <c r="F6" s="44"/>
    </row>
    <row r="7" spans="1:6" s="40" customFormat="1" x14ac:dyDescent="0.3">
      <c r="A7" s="42"/>
      <c r="B7" s="49"/>
      <c r="C7" s="44"/>
      <c r="D7" s="44"/>
      <c r="E7" s="44"/>
      <c r="F7" s="44"/>
    </row>
    <row r="8" spans="1:6" s="40" customFormat="1" x14ac:dyDescent="0.3">
      <c r="A8" s="42"/>
      <c r="B8" s="47" t="s">
        <v>99</v>
      </c>
      <c r="C8" s="44"/>
      <c r="D8" s="44"/>
      <c r="E8" s="44"/>
      <c r="F8" s="44"/>
    </row>
    <row r="9" spans="1:6" s="40" customFormat="1" ht="46.8" x14ac:dyDescent="0.3">
      <c r="A9" s="42">
        <v>2</v>
      </c>
      <c r="B9" s="49" t="s">
        <v>100</v>
      </c>
      <c r="C9" s="44">
        <v>40</v>
      </c>
      <c r="D9" s="44" t="s">
        <v>7</v>
      </c>
      <c r="E9" s="44"/>
      <c r="F9" s="44"/>
    </row>
    <row r="10" spans="1:6" s="40" customFormat="1" x14ac:dyDescent="0.3">
      <c r="A10" s="42"/>
      <c r="B10" s="49"/>
      <c r="C10" s="44"/>
      <c r="D10" s="44"/>
      <c r="E10" s="44"/>
      <c r="F10" s="44"/>
    </row>
    <row r="11" spans="1:6" s="40" customFormat="1" x14ac:dyDescent="0.3">
      <c r="A11" s="42"/>
      <c r="B11" s="47" t="s">
        <v>36</v>
      </c>
      <c r="C11" s="44"/>
      <c r="D11" s="44"/>
      <c r="E11" s="44"/>
      <c r="F11" s="44"/>
    </row>
    <row r="12" spans="1:6" s="40" customFormat="1" ht="31.2" x14ac:dyDescent="0.3">
      <c r="A12" s="42">
        <v>3</v>
      </c>
      <c r="B12" s="49" t="s">
        <v>101</v>
      </c>
      <c r="C12" s="44"/>
      <c r="D12" s="44"/>
      <c r="E12" s="44"/>
      <c r="F12" s="44"/>
    </row>
    <row r="13" spans="1:6" s="40" customFormat="1" x14ac:dyDescent="0.3">
      <c r="A13" s="42"/>
      <c r="B13" s="49" t="s">
        <v>102</v>
      </c>
      <c r="C13" s="44">
        <v>20</v>
      </c>
      <c r="D13" s="44" t="s">
        <v>7</v>
      </c>
      <c r="E13" s="44"/>
      <c r="F13" s="44"/>
    </row>
    <row r="14" spans="1:6" s="40" customFormat="1" x14ac:dyDescent="0.3">
      <c r="A14" s="42"/>
      <c r="B14" s="49"/>
      <c r="C14" s="44"/>
      <c r="D14" s="44"/>
      <c r="E14" s="44"/>
      <c r="F14" s="44"/>
    </row>
    <row r="15" spans="1:6" s="40" customFormat="1" x14ac:dyDescent="0.3">
      <c r="A15" s="42"/>
      <c r="B15" s="47" t="s">
        <v>41</v>
      </c>
      <c r="C15" s="44"/>
      <c r="D15" s="44"/>
      <c r="E15" s="44"/>
      <c r="F15" s="44"/>
    </row>
    <row r="16" spans="1:6" s="40" customFormat="1" ht="31.2" x14ac:dyDescent="0.3">
      <c r="A16" s="42"/>
      <c r="B16" s="49" t="s">
        <v>42</v>
      </c>
      <c r="C16" s="44"/>
      <c r="D16" s="44"/>
      <c r="E16" s="44"/>
      <c r="F16" s="44"/>
    </row>
    <row r="17" spans="1:6" s="40" customFormat="1" ht="62.4" x14ac:dyDescent="0.3">
      <c r="A17" s="42">
        <v>4</v>
      </c>
      <c r="B17" s="49" t="s">
        <v>104</v>
      </c>
      <c r="C17" s="44">
        <v>40</v>
      </c>
      <c r="D17" s="44" t="s">
        <v>7</v>
      </c>
      <c r="E17" s="44"/>
      <c r="F17" s="44"/>
    </row>
    <row r="18" spans="1:6" s="40" customFormat="1" x14ac:dyDescent="0.3">
      <c r="A18" s="42"/>
      <c r="B18" s="49"/>
      <c r="C18" s="44"/>
      <c r="D18" s="44"/>
      <c r="E18" s="44"/>
      <c r="F18" s="44"/>
    </row>
    <row r="19" spans="1:6" s="40" customFormat="1" ht="62.4" x14ac:dyDescent="0.3">
      <c r="A19" s="42">
        <v>5</v>
      </c>
      <c r="B19" s="49" t="s">
        <v>105</v>
      </c>
      <c r="C19" s="44">
        <v>20</v>
      </c>
      <c r="D19" s="44" t="s">
        <v>7</v>
      </c>
      <c r="E19" s="44"/>
      <c r="F19" s="44"/>
    </row>
    <row r="20" spans="1:6" s="40" customFormat="1" x14ac:dyDescent="0.3">
      <c r="A20" s="42"/>
      <c r="B20" s="49"/>
      <c r="C20" s="44"/>
      <c r="D20" s="44"/>
      <c r="E20" s="44"/>
      <c r="F20" s="44"/>
    </row>
    <row r="21" spans="1:6" ht="93.6" x14ac:dyDescent="0.3">
      <c r="A21" s="42">
        <v>6</v>
      </c>
      <c r="B21" s="50" t="s">
        <v>103</v>
      </c>
      <c r="C21" s="44">
        <v>120</v>
      </c>
      <c r="D21" s="44" t="s">
        <v>6</v>
      </c>
      <c r="E21" s="44"/>
      <c r="F21" s="44"/>
    </row>
    <row r="22" spans="1:6" x14ac:dyDescent="0.3">
      <c r="A22" s="42"/>
      <c r="B22" s="50"/>
      <c r="C22" s="44"/>
      <c r="D22" s="44"/>
      <c r="E22" s="44"/>
      <c r="F22" s="44"/>
    </row>
    <row r="23" spans="1:6" s="40" customFormat="1" ht="31.2" x14ac:dyDescent="0.3">
      <c r="A23" s="42">
        <v>7</v>
      </c>
      <c r="B23" s="49" t="s">
        <v>111</v>
      </c>
      <c r="C23" s="44">
        <v>4</v>
      </c>
      <c r="D23" s="44" t="s">
        <v>8</v>
      </c>
      <c r="E23" s="44"/>
      <c r="F23" s="44"/>
    </row>
    <row r="24" spans="1:6" s="40" customFormat="1" x14ac:dyDescent="0.3">
      <c r="A24" s="42"/>
      <c r="B24" s="49"/>
      <c r="C24" s="44"/>
      <c r="D24" s="44"/>
      <c r="E24" s="44"/>
      <c r="F24" s="44"/>
    </row>
    <row r="25" spans="1:6" s="40" customFormat="1" x14ac:dyDescent="0.3">
      <c r="A25" s="42"/>
      <c r="B25" s="47"/>
      <c r="C25" s="45"/>
      <c r="D25" s="45"/>
      <c r="E25" s="45" t="s">
        <v>9</v>
      </c>
      <c r="F25" s="45"/>
    </row>
    <row r="26" spans="1:6" x14ac:dyDescent="0.3">
      <c r="A26" s="42"/>
      <c r="B26" s="50"/>
      <c r="C26" s="44"/>
      <c r="D26" s="44"/>
      <c r="E26" s="44"/>
      <c r="F26" s="44"/>
    </row>
  </sheetData>
  <mergeCells count="2">
    <mergeCell ref="A1:F1"/>
    <mergeCell ref="A2:F2"/>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ABSTRACT SHEET</vt:lpstr>
      <vt:lpstr>boq - HVAC works (stadium)</vt:lpstr>
      <vt:lpstr>boq - HVAC works (MCA reception</vt:lpstr>
      <vt:lpstr>'boq - HVAC works (stadium)'!Print_Titles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Vishrut</dc:creator>
  <cp:lastModifiedBy>Vishrut</cp:lastModifiedBy>
  <cp:lastPrinted>2023-07-24T13:33:07Z</cp:lastPrinted>
  <dcterms:created xsi:type="dcterms:W3CDTF">2015-06-05T18:17:20Z</dcterms:created>
  <dcterms:modified xsi:type="dcterms:W3CDTF">2023-07-25T07:30:34Z</dcterms:modified>
</cp:coreProperties>
</file>